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Share1\治験\01治験事務局\治験費用関連\15(費)1-4\"/>
    </mc:Choice>
  </mc:AlternateContent>
  <bookViews>
    <workbookView xWindow="0" yWindow="0" windowWidth="19200" windowHeight="10620"/>
  </bookViews>
  <sheets>
    <sheet name="倉中書式(費)1" sheetId="10" r:id="rId1"/>
    <sheet name="倉中書式(費)1(機)" sheetId="6" r:id="rId2"/>
    <sheet name="倉中書式(費)2" sheetId="7" r:id="rId3"/>
    <sheet name="倉中書式(費)3" sheetId="8" r:id="rId4"/>
    <sheet name="倉中書式(費)3(機)" sheetId="9" r:id="rId5"/>
    <sheet name="内訳書（契約単位）" sheetId="3" r:id="rId6"/>
    <sheet name="内訳書（症例単位・負担軽減費・その他）" sheetId="4" r:id="rId7"/>
  </sheets>
  <definedNames>
    <definedName name="_xlnm.Print_Area" localSheetId="0">'倉中書式(費)1'!$A:$J</definedName>
    <definedName name="_xlnm.Print_Area" localSheetId="1">'倉中書式(費)1(機)'!$A:$J</definedName>
    <definedName name="_xlnm.Print_Area" localSheetId="2">'倉中書式(費)2'!$A:$J</definedName>
    <definedName name="_xlnm.Print_Area" localSheetId="3">'倉中書式(費)3'!$A:$J</definedName>
    <definedName name="_xlnm.Print_Area" localSheetId="4">'倉中書式(費)3(機)'!$A:$J</definedName>
    <definedName name="_xlnm.Print_Area" localSheetId="5">'内訳書（契約単位）'!$A:$I</definedName>
    <definedName name="_xlnm.Print_Area" localSheetId="6">'内訳書（症例単位・負担軽減費・その他）'!$A:$H</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6" l="1"/>
  <c r="J19" i="6"/>
  <c r="J17" i="6"/>
  <c r="J32" i="10"/>
  <c r="J30" i="10"/>
  <c r="J15" i="6"/>
  <c r="J14" i="10"/>
  <c r="J13" i="6"/>
  <c r="J11" i="6"/>
  <c r="J10" i="6"/>
  <c r="J9" i="6"/>
  <c r="J8" i="6"/>
  <c r="J7" i="6"/>
  <c r="J7" i="10"/>
  <c r="J23" i="6" l="1"/>
  <c r="J26" i="9"/>
  <c r="J24" i="9"/>
  <c r="J22" i="9"/>
  <c r="J33" i="8"/>
  <c r="J31" i="8"/>
  <c r="J29" i="8"/>
  <c r="J30" i="7"/>
  <c r="J28" i="7"/>
  <c r="J26" i="7"/>
  <c r="J11" i="8" l="1"/>
  <c r="J21" i="7" l="1"/>
  <c r="I22" i="3" l="1"/>
  <c r="I20" i="3"/>
  <c r="I19" i="3"/>
  <c r="J18" i="9" l="1"/>
  <c r="J15" i="9"/>
  <c r="J11" i="9"/>
  <c r="J13" i="9"/>
  <c r="J20" i="7"/>
  <c r="J18" i="7"/>
  <c r="J19" i="7"/>
  <c r="J16" i="7"/>
  <c r="J17" i="7"/>
  <c r="J15" i="7"/>
  <c r="J8" i="7"/>
  <c r="J9" i="7"/>
  <c r="J10" i="7"/>
  <c r="J11" i="7"/>
  <c r="J12" i="7"/>
  <c r="J7" i="7"/>
  <c r="J26" i="8"/>
  <c r="J25" i="8"/>
  <c r="J23" i="8"/>
  <c r="J20" i="8"/>
  <c r="J18" i="8"/>
  <c r="J19" i="8"/>
  <c r="J17" i="8"/>
  <c r="J22" i="8"/>
  <c r="J21" i="8"/>
  <c r="J24" i="8"/>
  <c r="J27" i="8"/>
  <c r="J23" i="7"/>
  <c r="J25" i="7"/>
  <c r="J13" i="7"/>
  <c r="E7" i="4"/>
  <c r="H7" i="4" s="1"/>
  <c r="J29" i="10"/>
  <c r="J27" i="10"/>
  <c r="J25" i="10"/>
  <c r="J23" i="10"/>
  <c r="J21" i="10"/>
  <c r="J19" i="10"/>
  <c r="J17" i="10"/>
  <c r="J16" i="10"/>
  <c r="J13" i="10"/>
  <c r="J12" i="10"/>
  <c r="J11" i="10"/>
  <c r="J10" i="10"/>
  <c r="J9" i="10"/>
  <c r="J8" i="10"/>
  <c r="J34" i="10" l="1"/>
  <c r="E6" i="4" s="1"/>
  <c r="H6" i="4" s="1"/>
  <c r="J32" i="7"/>
  <c r="E8" i="4" s="1"/>
  <c r="H8" i="4" s="1"/>
  <c r="J20" i="9"/>
  <c r="J16" i="9"/>
  <c r="J12" i="9"/>
  <c r="J10" i="9"/>
  <c r="H9" i="4" l="1"/>
  <c r="H10" i="4" s="1"/>
  <c r="J9" i="9"/>
  <c r="J8" i="9"/>
  <c r="J7" i="9"/>
  <c r="J16" i="8"/>
  <c r="J15" i="8"/>
  <c r="J8" i="8"/>
  <c r="J9" i="8"/>
  <c r="J10" i="8"/>
  <c r="J13" i="8"/>
  <c r="J14" i="8"/>
  <c r="J7" i="8"/>
  <c r="J28" i="9" l="1"/>
  <c r="D12" i="3" s="1"/>
  <c r="I12" i="3" s="1"/>
  <c r="J35" i="8"/>
  <c r="D10" i="3" s="1"/>
  <c r="I10" i="3" s="1"/>
  <c r="I15" i="3" l="1"/>
  <c r="I16" i="3" s="1"/>
  <c r="I26" i="3" l="1"/>
</calcChain>
</file>

<file path=xl/sharedStrings.xml><?xml version="1.0" encoding="utf-8"?>
<sst xmlns="http://schemas.openxmlformats.org/spreadsheetml/2006/main" count="893" uniqueCount="459">
  <si>
    <t>項目</t>
  </si>
  <si>
    <t>要素</t>
  </si>
  <si>
    <t>ポイント</t>
  </si>
  <si>
    <t>対象疾患の重症度</t>
  </si>
  <si>
    <t>軽　症</t>
  </si>
  <si>
    <t>中等度</t>
  </si>
  <si>
    <t>重症・重篤</t>
  </si>
  <si>
    <t>入院・外来の別</t>
  </si>
  <si>
    <t>外　来</t>
  </si>
  <si>
    <t>入　院</t>
  </si>
  <si>
    <t>製造承認の状況</t>
  </si>
  <si>
    <t>同一もしくは他の適応国内承認</t>
  </si>
  <si>
    <t>未承認</t>
  </si>
  <si>
    <t>デザイン</t>
  </si>
  <si>
    <t>オープン</t>
  </si>
  <si>
    <t>単盲検</t>
  </si>
  <si>
    <t>二重盲検</t>
  </si>
  <si>
    <t>プラセボの使用</t>
  </si>
  <si>
    <t>使　用</t>
  </si>
  <si>
    <t>併用薬の使用</t>
  </si>
  <si>
    <t>同効薬不変使用可</t>
  </si>
  <si>
    <t>同効薬のみ禁止</t>
  </si>
  <si>
    <t>全面禁止</t>
  </si>
  <si>
    <t>被験者層</t>
  </si>
  <si>
    <t>成　人</t>
  </si>
  <si>
    <t>乳児・新生児</t>
  </si>
  <si>
    <t>１９以下</t>
  </si>
  <si>
    <t>３０以上</t>
  </si>
  <si>
    <t>４以下</t>
  </si>
  <si>
    <t>１０以上</t>
  </si>
  <si>
    <t>４９以下</t>
  </si>
  <si>
    <t>１００以上</t>
  </si>
  <si>
    <t>相の種類</t>
  </si>
  <si>
    <t>Ⅱ相・Ⅲ相・Ⅳ相</t>
  </si>
  <si>
    <t>Ⅰ　相</t>
  </si>
  <si>
    <t>治験期間
（観察期、終了後観察期含む） </t>
    <phoneticPr fontId="1"/>
  </si>
  <si>
    <t>　</t>
  </si>
  <si>
    <t>合 計 ポ イ ン ト 数</t>
    <phoneticPr fontId="1"/>
  </si>
  <si>
    <t>-</t>
    <phoneticPr fontId="1"/>
  </si>
  <si>
    <t>上記の根拠を記載してください</t>
    <rPh sb="0" eb="2">
      <t>ジョウキ</t>
    </rPh>
    <rPh sb="3" eb="5">
      <t>コンキョ</t>
    </rPh>
    <rPh sb="6" eb="8">
      <t>キサイ</t>
    </rPh>
    <phoneticPr fontId="1"/>
  </si>
  <si>
    <t>西暦　　年　　月　　日</t>
    <rPh sb="0" eb="2">
      <t>セイレキ</t>
    </rPh>
    <rPh sb="4" eb="5">
      <t>ネン</t>
    </rPh>
    <rPh sb="7" eb="8">
      <t>ガツ</t>
    </rPh>
    <rPh sb="10" eb="11">
      <t>ニチ</t>
    </rPh>
    <phoneticPr fontId="1"/>
  </si>
  <si>
    <t>倉中書式(費)4</t>
    <phoneticPr fontId="1"/>
  </si>
  <si>
    <t>治験経費内訳書</t>
    <rPh sb="0" eb="2">
      <t>チケン</t>
    </rPh>
    <rPh sb="2" eb="4">
      <t>ケイヒ</t>
    </rPh>
    <rPh sb="4" eb="7">
      <t>ウチワケショ</t>
    </rPh>
    <phoneticPr fontId="1"/>
  </si>
  <si>
    <t>治験番号：第　　　　　号</t>
    <rPh sb="0" eb="2">
      <t>チケン</t>
    </rPh>
    <rPh sb="2" eb="4">
      <t>バンゴウ</t>
    </rPh>
    <rPh sb="5" eb="6">
      <t>ダイ</t>
    </rPh>
    <rPh sb="11" eb="12">
      <t>ゴウ</t>
    </rPh>
    <phoneticPr fontId="1"/>
  </si>
  <si>
    <t>摘　　要</t>
    <rPh sb="0" eb="1">
      <t>テキ</t>
    </rPh>
    <rPh sb="3" eb="4">
      <t>ヨウ</t>
    </rPh>
    <phoneticPr fontId="1"/>
  </si>
  <si>
    <t>②審査経費</t>
    <phoneticPr fontId="1"/>
  </si>
  <si>
    <t>③CRC固定経費</t>
    <phoneticPr fontId="1"/>
  </si>
  <si>
    <t>⑤備品費</t>
    <phoneticPr fontId="1"/>
  </si>
  <si>
    <t>⑥管理費</t>
    <phoneticPr fontId="1"/>
  </si>
  <si>
    <t>{①+②+③+④+⑤+⑥}  ×  30％</t>
    <phoneticPr fontId="1"/>
  </si>
  <si>
    <t>間接経費</t>
    <phoneticPr fontId="1"/>
  </si>
  <si>
    <t>国際共同治験</t>
    <phoneticPr fontId="1"/>
  </si>
  <si>
    <t>治験関連文書保存費</t>
    <phoneticPr fontId="1"/>
  </si>
  <si>
    <t>貸与機器管理経費</t>
    <phoneticPr fontId="1"/>
  </si>
  <si>
    <t>医師トレーニング経費</t>
    <phoneticPr fontId="1"/>
  </si>
  <si>
    <t>150,000円</t>
    <phoneticPr fontId="1"/>
  </si>
  <si>
    <t>100,000円</t>
    <phoneticPr fontId="1"/>
  </si>
  <si>
    <t>30,000円</t>
    <phoneticPr fontId="1"/>
  </si>
  <si>
    <t>合計</t>
    <rPh sb="0" eb="2">
      <t>ゴウケイ</t>
    </rPh>
    <phoneticPr fontId="1"/>
  </si>
  <si>
    <t>治験薬保管庫用温度ロガー
使用経費</t>
    <phoneticPr fontId="1"/>
  </si>
  <si>
    <t>検体保管庫用温度ロガー
使用経費</t>
    <phoneticPr fontId="1"/>
  </si>
  <si>
    <t>金　　額
（税抜）</t>
    <rPh sb="0" eb="1">
      <t>キン</t>
    </rPh>
    <rPh sb="3" eb="4">
      <t>ガク</t>
    </rPh>
    <rPh sb="6" eb="8">
      <t>ゼイヌキ</t>
    </rPh>
    <phoneticPr fontId="1"/>
  </si>
  <si>
    <t>①CRC固定経費</t>
    <phoneticPr fontId="1"/>
  </si>
  <si>
    <t>②管理費</t>
    <phoneticPr fontId="1"/>
  </si>
  <si>
    <t>①　×  20％</t>
    <phoneticPr fontId="1"/>
  </si>
  <si>
    <t>{①+②}　×　30％　</t>
    <phoneticPr fontId="1"/>
  </si>
  <si>
    <t>②賃金</t>
    <phoneticPr fontId="1"/>
  </si>
  <si>
    <t>③管理費</t>
    <phoneticPr fontId="1"/>
  </si>
  <si>
    <t>{①+②}  ×  20％</t>
    <phoneticPr fontId="1"/>
  </si>
  <si>
    <t>{①+②+③}  ×  30％</t>
    <phoneticPr fontId="1"/>
  </si>
  <si>
    <t>①被験者負担軽減費</t>
    <phoneticPr fontId="1"/>
  </si>
  <si>
    <t>治験審査委員会での継続審査経費</t>
    <phoneticPr fontId="1"/>
  </si>
  <si>
    <t>レジメン作成・管理経費</t>
    <phoneticPr fontId="1"/>
  </si>
  <si>
    <t>検体採取キット廃棄経費</t>
    <phoneticPr fontId="1"/>
  </si>
  <si>
    <t>①治験開始準備費</t>
    <phoneticPr fontId="1"/>
  </si>
  <si>
    <t>倉中書式(費)1</t>
    <phoneticPr fontId="1"/>
  </si>
  <si>
    <t>第　　　　　号</t>
    <rPh sb="0" eb="1">
      <t>ダイ</t>
    </rPh>
    <rPh sb="6" eb="7">
      <t>ゴウ</t>
    </rPh>
    <phoneticPr fontId="1"/>
  </si>
  <si>
    <t>　</t>
    <phoneticPr fontId="1"/>
  </si>
  <si>
    <t>西暦　　　年　　月　　日</t>
    <rPh sb="0" eb="2">
      <t>セイレキ</t>
    </rPh>
    <rPh sb="5" eb="6">
      <t>ネン</t>
    </rPh>
    <rPh sb="8" eb="9">
      <t>ガツ</t>
    </rPh>
    <rPh sb="11" eb="12">
      <t>ニチ</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</si>
  <si>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</si>
  <si>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</si>
  <si>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</si>
  <si>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</si>
  <si>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</si>
  <si>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</si>
  <si>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</si>
  <si>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</si>
  <si>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</si>
  <si>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</si>
  <si>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</si>
  <si>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</si>
  <si>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</si>
  <si>
    <t>M</t>
    <phoneticPr fontId="1"/>
  </si>
  <si>
    <t>N</t>
    <phoneticPr fontId="1"/>
  </si>
  <si>
    <t>O</t>
    <phoneticPr fontId="1"/>
  </si>
  <si>
    <t>P</t>
    <phoneticPr fontId="1"/>
  </si>
  <si>
    <t>-</t>
    <phoneticPr fontId="1"/>
  </si>
  <si>
    <t>-</t>
    <phoneticPr fontId="1"/>
  </si>
  <si>
    <r>
      <t>被験者の選出（適格＋除外基準数）</t>
    </r>
    <r>
      <rPr>
        <b/>
        <sz val="10"/>
        <color theme="1"/>
        <rFont val="ＭＳ Ｐゴシック"/>
        <family val="3"/>
        <charset val="128"/>
      </rPr>
      <t> </t>
    </r>
  </si>
  <si>
    <r>
      <t>臨床症状観察項目数</t>
    </r>
    <r>
      <rPr>
        <b/>
        <sz val="10"/>
        <color theme="1"/>
        <rFont val="ＭＳ Ｐゴシック"/>
        <family val="3"/>
        <charset val="128"/>
      </rPr>
      <t> </t>
    </r>
  </si>
  <si>
    <r>
      <t>侵襲的機能検査及び画像診断回数</t>
    </r>
    <r>
      <rPr>
        <b/>
        <sz val="10"/>
        <color theme="1"/>
        <rFont val="ＭＳ Ｐゴシック"/>
        <family val="3"/>
        <charset val="128"/>
      </rPr>
      <t> </t>
    </r>
  </si>
  <si>
    <r>
      <t>特殊検査のための検体採取回数</t>
    </r>
    <r>
      <rPr>
        <b/>
        <sz val="10"/>
        <color theme="1"/>
        <rFont val="ＭＳ Ｐゴシック"/>
        <family val="3"/>
        <charset val="128"/>
      </rPr>
      <t> </t>
    </r>
  </si>
  <si>
    <r>
      <t>生検回数</t>
    </r>
    <r>
      <rPr>
        <b/>
        <sz val="10"/>
        <color theme="1"/>
        <rFont val="ＭＳ Ｐゴシック"/>
        <family val="3"/>
        <charset val="128"/>
      </rPr>
      <t> </t>
    </r>
  </si>
  <si>
    <t>同一適応欧米承認</t>
    <rPh sb="6" eb="7">
      <t>ショウ</t>
    </rPh>
    <rPh sb="7" eb="8">
      <t>ニン</t>
    </rPh>
    <phoneticPr fontId="1"/>
  </si>
  <si>
    <t>協議合意の上で内容を記載してください</t>
    <phoneticPr fontId="1"/>
  </si>
  <si>
    <t>記載上の留意点</t>
    <rPh sb="0" eb="2">
      <t>キサイ</t>
    </rPh>
    <rPh sb="2" eb="3">
      <t>ジョウ</t>
    </rPh>
    <rPh sb="4" eb="7">
      <t>リュウイテン</t>
    </rPh>
    <phoneticPr fontId="1"/>
  </si>
  <si>
    <t>治験機器の使用目的</t>
    <phoneticPr fontId="1"/>
  </si>
  <si>
    <t>･歯科材料（インプラント除く）
･家庭用医療機器
･Ⅱ及びⅢを除くその他医療機器</t>
    <phoneticPr fontId="1"/>
  </si>
  <si>
    <t>･設置管理が求められる大型機械（＊１）
･体内植込み医療機器（＊２）
･体内と体外を連結する医療用具（＊３）</t>
    <phoneticPr fontId="1"/>
  </si>
  <si>
    <t>･新構造医療機器（＊４）</t>
    <phoneticPr fontId="1"/>
  </si>
  <si>
    <t>診療報酬点数のある検査・自他覚症状観察項目数</t>
    <phoneticPr fontId="1"/>
  </si>
  <si>
    <t>診療報酬点数のない検査項目数</t>
    <phoneticPr fontId="1"/>
  </si>
  <si>
    <t>侵襲的機能検査及び画像診断回数</t>
    <phoneticPr fontId="1"/>
  </si>
  <si>
    <t>H</t>
    <phoneticPr fontId="1"/>
  </si>
  <si>
    <t>ＣＲＣ経費ポイント算出表</t>
    <rPh sb="3" eb="5">
      <t>ケイヒ</t>
    </rPh>
    <rPh sb="9" eb="11">
      <t>サンシュツ</t>
    </rPh>
    <rPh sb="11" eb="12">
      <t>ヒョウ</t>
    </rPh>
    <phoneticPr fontId="1"/>
  </si>
  <si>
    <t>倉中書式(費)2</t>
    <phoneticPr fontId="1"/>
  </si>
  <si>
    <t>関わる診療科数</t>
    <rPh sb="0" eb="1">
      <t>カカ</t>
    </rPh>
    <rPh sb="3" eb="6">
      <t>シンリョウカ</t>
    </rPh>
    <rPh sb="6" eb="7">
      <t>スウ</t>
    </rPh>
    <phoneticPr fontId="1"/>
  </si>
  <si>
    <t>相の種類</t>
    <rPh sb="0" eb="1">
      <t>ソウ</t>
    </rPh>
    <rPh sb="2" eb="4">
      <t>シュルイ</t>
    </rPh>
    <phoneticPr fontId="1"/>
  </si>
  <si>
    <t>-</t>
    <phoneticPr fontId="1"/>
  </si>
  <si>
    <t>対象疾患の重症度</t>
    <phoneticPr fontId="1"/>
  </si>
  <si>
    <t>中　等　症　</t>
    <rPh sb="0" eb="1">
      <t>ナカ</t>
    </rPh>
    <rPh sb="2" eb="3">
      <t>トウ</t>
    </rPh>
    <rPh sb="4" eb="5">
      <t>ショウ</t>
    </rPh>
    <phoneticPr fontId="1"/>
  </si>
  <si>
    <t>生存調査</t>
    <rPh sb="0" eb="2">
      <t>セイゾン</t>
    </rPh>
    <rPh sb="2" eb="4">
      <t>チョウサ</t>
    </rPh>
    <phoneticPr fontId="1"/>
  </si>
  <si>
    <t>あり</t>
    <phoneticPr fontId="1"/>
  </si>
  <si>
    <t>来院又は観察ポイント回数</t>
    <phoneticPr fontId="1"/>
  </si>
  <si>
    <t>症例報告書転記・確認等</t>
    <phoneticPr fontId="1"/>
  </si>
  <si>
    <t>依頼者様式（ＳＡＥ報告書）あり</t>
    <phoneticPr fontId="1"/>
  </si>
  <si>
    <t>I</t>
    <phoneticPr fontId="1"/>
  </si>
  <si>
    <t>J</t>
    <phoneticPr fontId="1"/>
  </si>
  <si>
    <t>患者日記等の説明</t>
    <phoneticPr fontId="1"/>
  </si>
  <si>
    <t>紙</t>
    <rPh sb="0" eb="1">
      <t>カミ</t>
    </rPh>
    <phoneticPr fontId="1"/>
  </si>
  <si>
    <t>電　子</t>
    <rPh sb="0" eb="1">
      <t>デン</t>
    </rPh>
    <rPh sb="2" eb="3">
      <t>コ</t>
    </rPh>
    <phoneticPr fontId="1"/>
  </si>
  <si>
    <t>ＱＯＬ調査</t>
    <phoneticPr fontId="1"/>
  </si>
  <si>
    <t>臨床検査等　(測定場所)</t>
    <phoneticPr fontId="1"/>
  </si>
  <si>
    <t>L</t>
    <phoneticPr fontId="1"/>
  </si>
  <si>
    <t>院　内</t>
    <rPh sb="0" eb="1">
      <t>イン</t>
    </rPh>
    <rPh sb="2" eb="3">
      <t>ウチ</t>
    </rPh>
    <phoneticPr fontId="1"/>
  </si>
  <si>
    <t>院　外</t>
    <rPh sb="0" eb="1">
      <t>イン</t>
    </rPh>
    <rPh sb="2" eb="3">
      <t>ソト</t>
    </rPh>
    <phoneticPr fontId="1"/>
  </si>
  <si>
    <t>院　内・院　外　</t>
    <rPh sb="0" eb="1">
      <t>イン</t>
    </rPh>
    <rPh sb="2" eb="3">
      <t>ウチ</t>
    </rPh>
    <rPh sb="4" eb="5">
      <t>イン</t>
    </rPh>
    <rPh sb="6" eb="7">
      <t>ソト</t>
    </rPh>
    <phoneticPr fontId="1"/>
  </si>
  <si>
    <t>血中濃度採血</t>
    <phoneticPr fontId="1"/>
  </si>
  <si>
    <t>M</t>
    <phoneticPr fontId="1"/>
  </si>
  <si>
    <t>O</t>
    <phoneticPr fontId="1"/>
  </si>
  <si>
    <t>Ⅰ（ウエイト×1）</t>
    <phoneticPr fontId="1"/>
  </si>
  <si>
    <t>Ⅱ（ウエイト×３）</t>
    <phoneticPr fontId="1"/>
  </si>
  <si>
    <t>Ⅲ（ウエイト×５）</t>
    <phoneticPr fontId="1"/>
  </si>
  <si>
    <t>ウエイト</t>
    <phoneticPr fontId="1"/>
  </si>
  <si>
    <t>ウエイト</t>
    <phoneticPr fontId="1"/>
  </si>
  <si>
    <t>倉中書式(費)3</t>
    <phoneticPr fontId="1"/>
  </si>
  <si>
    <t>治験薬管理経費ポイント算出表</t>
    <rPh sb="0" eb="3">
      <t>チケンヤク</t>
    </rPh>
    <rPh sb="3" eb="5">
      <t>カンリ</t>
    </rPh>
    <rPh sb="5" eb="7">
      <t>ケイヒ</t>
    </rPh>
    <rPh sb="11" eb="13">
      <t>サンシュツ</t>
    </rPh>
    <rPh sb="13" eb="14">
      <t>ヒョウ</t>
    </rPh>
    <phoneticPr fontId="1"/>
  </si>
  <si>
    <t>治験薬の剤型</t>
    <phoneticPr fontId="1"/>
  </si>
  <si>
    <t>Ⅱ（ウエイト×2）</t>
    <phoneticPr fontId="1"/>
  </si>
  <si>
    <t>Ⅲ（ウエイト×3）</t>
    <phoneticPr fontId="1"/>
  </si>
  <si>
    <t>内服</t>
    <rPh sb="0" eb="2">
      <t>ナイフク</t>
    </rPh>
    <phoneticPr fontId="1"/>
  </si>
  <si>
    <t>外用</t>
    <rPh sb="0" eb="2">
      <t>ガイヨウ</t>
    </rPh>
    <phoneticPr fontId="1"/>
  </si>
  <si>
    <t>注射</t>
    <rPh sb="0" eb="2">
      <t>チュウシャ</t>
    </rPh>
    <phoneticPr fontId="1"/>
  </si>
  <si>
    <t>デザイン</t>
    <phoneticPr fontId="1"/>
  </si>
  <si>
    <t>オープン</t>
    <phoneticPr fontId="1"/>
  </si>
  <si>
    <t>単盲検</t>
    <rPh sb="0" eb="1">
      <t>タン</t>
    </rPh>
    <rPh sb="1" eb="3">
      <t>モウケン</t>
    </rPh>
    <phoneticPr fontId="1"/>
  </si>
  <si>
    <t>二重盲検</t>
    <phoneticPr fontId="1"/>
  </si>
  <si>
    <t>非盲検スタッフの設置</t>
    <rPh sb="0" eb="1">
      <t>ヒ</t>
    </rPh>
    <rPh sb="1" eb="3">
      <t>モウケン</t>
    </rPh>
    <rPh sb="8" eb="10">
      <t>セッチ</t>
    </rPh>
    <phoneticPr fontId="1"/>
  </si>
  <si>
    <t>あり</t>
    <phoneticPr fontId="1"/>
  </si>
  <si>
    <t>投与期間</t>
    <phoneticPr fontId="1"/>
  </si>
  <si>
    <t>４週間以内</t>
    <rPh sb="1" eb="3">
      <t>シュウカン</t>
    </rPh>
    <rPh sb="3" eb="5">
      <t>イナイ</t>
    </rPh>
    <phoneticPr fontId="1"/>
  </si>
  <si>
    <t>調剤及び出庫回数</t>
    <phoneticPr fontId="1"/>
  </si>
  <si>
    <t>単　回</t>
    <rPh sb="0" eb="1">
      <t>タン</t>
    </rPh>
    <rPh sb="2" eb="3">
      <t>カイ</t>
    </rPh>
    <phoneticPr fontId="1"/>
  </si>
  <si>
    <t>５回以下</t>
    <rPh sb="1" eb="2">
      <t>カイ</t>
    </rPh>
    <rPh sb="2" eb="4">
      <t>イカ</t>
    </rPh>
    <phoneticPr fontId="1"/>
  </si>
  <si>
    <t>保存状況</t>
    <phoneticPr fontId="1"/>
  </si>
  <si>
    <t>室　温</t>
    <phoneticPr fontId="1"/>
  </si>
  <si>
    <t>単相か複数相か</t>
    <phoneticPr fontId="1"/>
  </si>
  <si>
    <t>3つ以上</t>
    <rPh sb="2" eb="4">
      <t>イジョウ</t>
    </rPh>
    <phoneticPr fontId="1"/>
  </si>
  <si>
    <t>関わる診療科数</t>
    <phoneticPr fontId="1"/>
  </si>
  <si>
    <t>２科</t>
    <rPh sb="1" eb="2">
      <t>カ</t>
    </rPh>
    <phoneticPr fontId="1"/>
  </si>
  <si>
    <t>3科以上</t>
    <rPh sb="1" eb="2">
      <t>カ</t>
    </rPh>
    <rPh sb="2" eb="4">
      <t>イジョウ</t>
    </rPh>
    <phoneticPr fontId="1"/>
  </si>
  <si>
    <t>H</t>
    <phoneticPr fontId="1"/>
  </si>
  <si>
    <t>同一治験薬での対象疾患の数</t>
    <phoneticPr fontId="1"/>
  </si>
  <si>
    <t>２つ</t>
    <phoneticPr fontId="1"/>
  </si>
  <si>
    <t>調剤条件</t>
    <phoneticPr fontId="1"/>
  </si>
  <si>
    <t>条件なし</t>
    <rPh sb="0" eb="2">
      <t>ジョウケン</t>
    </rPh>
    <phoneticPr fontId="1"/>
  </si>
  <si>
    <t>クリーンベンチ</t>
    <phoneticPr fontId="1"/>
  </si>
  <si>
    <t>安全キャビネット</t>
    <phoneticPr fontId="1"/>
  </si>
  <si>
    <t>特殊調製</t>
    <phoneticPr fontId="1"/>
  </si>
  <si>
    <t>特殊器具使用</t>
    <rPh sb="0" eb="2">
      <t>トクシュ</t>
    </rPh>
    <rPh sb="2" eb="4">
      <t>キグ</t>
    </rPh>
    <rPh sb="4" eb="6">
      <t>シヨウ</t>
    </rPh>
    <phoneticPr fontId="1"/>
  </si>
  <si>
    <t>長時間を要す</t>
    <rPh sb="0" eb="3">
      <t>チョウジカン</t>
    </rPh>
    <rPh sb="4" eb="5">
      <t>ヨウ</t>
    </rPh>
    <phoneticPr fontId="1"/>
  </si>
  <si>
    <t>特殊器具使用かつ長時間を要す</t>
    <phoneticPr fontId="1"/>
  </si>
  <si>
    <t>治験薬の種目</t>
    <phoneticPr fontId="1"/>
  </si>
  <si>
    <t>毒・劇薬（予定）</t>
    <rPh sb="0" eb="1">
      <t>ドク</t>
    </rPh>
    <rPh sb="2" eb="4">
      <t>ゲキヤク</t>
    </rPh>
    <rPh sb="5" eb="7">
      <t>ヨテイ</t>
    </rPh>
    <phoneticPr fontId="1"/>
  </si>
  <si>
    <t>向精神薬・麻薬</t>
    <rPh sb="0" eb="4">
      <t>コウセイシンヤク</t>
    </rPh>
    <rPh sb="5" eb="7">
      <t>マヤク</t>
    </rPh>
    <phoneticPr fontId="1"/>
  </si>
  <si>
    <t>併用薬の交付</t>
    <phoneticPr fontId="1"/>
  </si>
  <si>
    <t>N</t>
    <phoneticPr fontId="1"/>
  </si>
  <si>
    <t>併用適用時併用薬チェック</t>
    <phoneticPr fontId="1"/>
  </si>
  <si>
    <t>請求医のチェック</t>
    <phoneticPr fontId="1"/>
  </si>
  <si>
    <t>２名以下</t>
    <rPh sb="1" eb="2">
      <t>メイ</t>
    </rPh>
    <rPh sb="2" eb="4">
      <t>イカ</t>
    </rPh>
    <phoneticPr fontId="1"/>
  </si>
  <si>
    <t>６名以上</t>
    <phoneticPr fontId="1"/>
  </si>
  <si>
    <t>P</t>
    <phoneticPr fontId="1"/>
  </si>
  <si>
    <t>治験薬規格数</t>
    <phoneticPr fontId="1"/>
  </si>
  <si>
    <t>Q</t>
    <phoneticPr fontId="1"/>
  </si>
  <si>
    <t>IxRS等の登録作業</t>
    <phoneticPr fontId="1"/>
  </si>
  <si>
    <t>受領</t>
    <rPh sb="0" eb="2">
      <t>ジュリョウ</t>
    </rPh>
    <phoneticPr fontId="1"/>
  </si>
  <si>
    <t>受領及び払出</t>
    <rPh sb="0" eb="2">
      <t>ジュリョウ</t>
    </rPh>
    <rPh sb="2" eb="3">
      <t>オヨ</t>
    </rPh>
    <rPh sb="4" eb="6">
      <t>ハライダシ</t>
    </rPh>
    <phoneticPr fontId="1"/>
  </si>
  <si>
    <t>受領及び払出とその他</t>
    <phoneticPr fontId="1"/>
  </si>
  <si>
    <t>R</t>
    <phoneticPr fontId="1"/>
  </si>
  <si>
    <t>治験薬以外の薬剤の管理</t>
    <phoneticPr fontId="1"/>
  </si>
  <si>
    <r>
      <t>ロット管理</t>
    </r>
    <r>
      <rPr>
        <b/>
        <sz val="10"/>
        <color theme="1"/>
        <rFont val="ＭＳ Ｐゴシック"/>
        <family val="3"/>
        <charset val="128"/>
      </rPr>
      <t>又は</t>
    </r>
    <r>
      <rPr>
        <sz val="10"/>
        <color theme="1"/>
        <rFont val="ＭＳ Ｐゴシック"/>
        <family val="3"/>
        <charset val="128"/>
      </rPr>
      <t>温度管理</t>
    </r>
    <rPh sb="3" eb="5">
      <t>カンリ</t>
    </rPh>
    <rPh sb="5" eb="6">
      <t>マタ</t>
    </rPh>
    <rPh sb="7" eb="9">
      <t>オンド</t>
    </rPh>
    <rPh sb="9" eb="11">
      <t>カンリ</t>
    </rPh>
    <phoneticPr fontId="1"/>
  </si>
  <si>
    <t>　S</t>
    <phoneticPr fontId="1"/>
  </si>
  <si>
    <t>治験期間（１ヶ月単位）</t>
    <phoneticPr fontId="1"/>
  </si>
  <si>
    <t>T</t>
    <phoneticPr fontId="1"/>
  </si>
  <si>
    <t>治験責任医師と治験分担医師の人数の合計から記載する。</t>
    <phoneticPr fontId="1"/>
  </si>
  <si>
    <t>治験機器管理経費ポイント算出表</t>
    <rPh sb="0" eb="2">
      <t>チケン</t>
    </rPh>
    <rPh sb="2" eb="4">
      <t>キキ</t>
    </rPh>
    <rPh sb="4" eb="6">
      <t>カンリ</t>
    </rPh>
    <rPh sb="6" eb="8">
      <t>ケイヒ</t>
    </rPh>
    <rPh sb="12" eb="14">
      <t>サンシュツ</t>
    </rPh>
    <rPh sb="14" eb="15">
      <t>ヒョウ</t>
    </rPh>
    <phoneticPr fontId="1"/>
  </si>
  <si>
    <t>治験機器の使用目的</t>
    <phoneticPr fontId="1"/>
  </si>
  <si>
    <t>管理状況</t>
    <rPh sb="0" eb="2">
      <t>カンリ</t>
    </rPh>
    <rPh sb="2" eb="4">
      <t>ジョウキョウ</t>
    </rPh>
    <phoneticPr fontId="1"/>
  </si>
  <si>
    <t>D</t>
    <phoneticPr fontId="1"/>
  </si>
  <si>
    <t>E</t>
    <phoneticPr fontId="1"/>
  </si>
  <si>
    <t>同一治験機器での対象疾患の数</t>
    <phoneticPr fontId="1"/>
  </si>
  <si>
    <t>F</t>
    <phoneticPr fontId="1"/>
  </si>
  <si>
    <t>大型機械の設置管理</t>
    <phoneticPr fontId="1"/>
  </si>
  <si>
    <t>あり</t>
    <phoneticPr fontId="1"/>
  </si>
  <si>
    <t>G</t>
    <phoneticPr fontId="1"/>
  </si>
  <si>
    <t>I</t>
    <phoneticPr fontId="1"/>
  </si>
  <si>
    <t>治験機器規格数</t>
    <phoneticPr fontId="1"/>
  </si>
  <si>
    <t>3以上</t>
    <rPh sb="1" eb="3">
      <t>イジョウ</t>
    </rPh>
    <phoneticPr fontId="1"/>
  </si>
  <si>
    <t>J</t>
    <phoneticPr fontId="1"/>
  </si>
  <si>
    <t>治験機器管理期間（１ヶ月単位）</t>
    <phoneticPr fontId="1"/>
  </si>
  <si>
    <t>K</t>
    <phoneticPr fontId="1"/>
  </si>
  <si>
    <t>管理に必要な特殊作業</t>
    <phoneticPr fontId="1"/>
  </si>
  <si>
    <t>あり</t>
    <phoneticPr fontId="1"/>
  </si>
  <si>
    <t>×</t>
    <phoneticPr fontId="1"/>
  </si>
  <si>
    <t>回数（左記のセルに回数を入力してください）</t>
    <rPh sb="0" eb="2">
      <t>カイスウ</t>
    </rPh>
    <rPh sb="3" eb="5">
      <t>サキ</t>
    </rPh>
    <rPh sb="9" eb="11">
      <t>カイスウ</t>
    </rPh>
    <rPh sb="12" eb="14">
      <t>ニュウリョク</t>
    </rPh>
    <phoneticPr fontId="1"/>
  </si>
  <si>
    <t>緊急入院</t>
    <rPh sb="0" eb="2">
      <t>キンキュウ</t>
    </rPh>
    <phoneticPr fontId="1"/>
  </si>
  <si>
    <t>小児・成人（意識障害等）
※代諾者必要</t>
    <phoneticPr fontId="1"/>
  </si>
  <si>
    <t>　</t>
    <phoneticPr fontId="1"/>
  </si>
  <si>
    <t>ポイント数
（左記のセルに値を入力してください）</t>
    <rPh sb="4" eb="5">
      <t>スウ</t>
    </rPh>
    <rPh sb="7" eb="9">
      <t>サキ</t>
    </rPh>
    <rPh sb="13" eb="14">
      <t>アタイ</t>
    </rPh>
    <rPh sb="15" eb="17">
      <t>ニュウリョク</t>
    </rPh>
    <phoneticPr fontId="1"/>
  </si>
  <si>
    <t>その他（　　　　　　　　　　　　　　　　　　　　　　）</t>
    <phoneticPr fontId="1"/>
  </si>
  <si>
    <t>５０項目以内</t>
    <phoneticPr fontId="1"/>
  </si>
  <si>
    <t>１０１項目以上</t>
    <rPh sb="5" eb="7">
      <t>イジョウ</t>
    </rPh>
    <phoneticPr fontId="1"/>
  </si>
  <si>
    <t>２０項目以上</t>
    <rPh sb="4" eb="6">
      <t>イジョウ</t>
    </rPh>
    <phoneticPr fontId="1"/>
  </si>
  <si>
    <t>５項目以内</t>
    <phoneticPr fontId="1"/>
  </si>
  <si>
    <t>２科以内</t>
    <rPh sb="1" eb="2">
      <t>カ</t>
    </rPh>
    <phoneticPr fontId="1"/>
  </si>
  <si>
    <t>３科以上</t>
    <rPh sb="1" eb="2">
      <t>カ</t>
    </rPh>
    <rPh sb="3" eb="4">
      <t>ウエ</t>
    </rPh>
    <phoneticPr fontId="1"/>
  </si>
  <si>
    <t>Ⅰ　相</t>
    <rPh sb="2" eb="3">
      <t>ソウ</t>
    </rPh>
    <phoneticPr fontId="1"/>
  </si>
  <si>
    <t>P</t>
    <phoneticPr fontId="1"/>
  </si>
  <si>
    <t>H</t>
    <phoneticPr fontId="1"/>
  </si>
  <si>
    <t>回数（左記のセルに回数（来院･観察回数）を入力してください）</t>
    <rPh sb="0" eb="2">
      <t>カイスウ</t>
    </rPh>
    <rPh sb="3" eb="5">
      <t>サキ</t>
    </rPh>
    <rPh sb="9" eb="11">
      <t>カイスウ</t>
    </rPh>
    <rPh sb="21" eb="23">
      <t>ニュウリョク</t>
    </rPh>
    <phoneticPr fontId="1"/>
  </si>
  <si>
    <t>　</t>
    <phoneticPr fontId="1"/>
  </si>
  <si>
    <t>９９頁以下</t>
    <rPh sb="2" eb="3">
      <t>ページ</t>
    </rPh>
    <rPh sb="4" eb="5">
      <t>シタ</t>
    </rPh>
    <phoneticPr fontId="1"/>
  </si>
  <si>
    <t>１００頁以上</t>
    <rPh sb="3" eb="4">
      <t>ページ</t>
    </rPh>
    <rPh sb="5" eb="6">
      <t>ウエ</t>
    </rPh>
    <phoneticPr fontId="1"/>
  </si>
  <si>
    <t>臨床検査（セット作業）</t>
    <rPh sb="0" eb="4">
      <t>リンショウケンサ</t>
    </rPh>
    <rPh sb="8" eb="10">
      <t>サギョウ</t>
    </rPh>
    <phoneticPr fontId="1"/>
  </si>
  <si>
    <t>送付先の数（左記のセルに値を入力してください）</t>
    <rPh sb="0" eb="3">
      <t>ソウフサキ</t>
    </rPh>
    <rPh sb="4" eb="5">
      <t>スウ</t>
    </rPh>
    <rPh sb="6" eb="8">
      <t>サキ</t>
    </rPh>
    <rPh sb="12" eb="13">
      <t>アタイ</t>
    </rPh>
    <rPh sb="14" eb="16">
      <t>ニュウリョク</t>
    </rPh>
    <phoneticPr fontId="1"/>
  </si>
  <si>
    <t>月数（左記のセルに月数（治験薬の保存・管理）を入力してください）</t>
    <rPh sb="3" eb="5">
      <t>サキ</t>
    </rPh>
    <rPh sb="9" eb="11">
      <t>ゲッスウ</t>
    </rPh>
    <rPh sb="12" eb="15">
      <t>チケンヤク</t>
    </rPh>
    <rPh sb="16" eb="18">
      <t>ホゾン</t>
    </rPh>
    <rPh sb="19" eb="21">
      <t>カンリ</t>
    </rPh>
    <rPh sb="23" eb="25">
      <t>ニュウリョク</t>
    </rPh>
    <phoneticPr fontId="1"/>
  </si>
  <si>
    <t>規格（左記のセルに規格を入力してください）</t>
    <rPh sb="3" eb="5">
      <t>サキ</t>
    </rPh>
    <rPh sb="9" eb="11">
      <t>キカク</t>
    </rPh>
    <rPh sb="12" eb="14">
      <t>ニュウリョク</t>
    </rPh>
    <phoneticPr fontId="1"/>
  </si>
  <si>
    <t>　</t>
    <phoneticPr fontId="1"/>
  </si>
  <si>
    <t>種類（左記のセルに種類を入力してください）</t>
    <rPh sb="3" eb="5">
      <t>サキ</t>
    </rPh>
    <rPh sb="12" eb="14">
      <t>ニュウリョク</t>
    </rPh>
    <phoneticPr fontId="1"/>
  </si>
  <si>
    <t>Ⅱ（ウエイト×2）</t>
    <phoneticPr fontId="1"/>
  </si>
  <si>
    <t>Ⅲ（ウエイト3）</t>
    <phoneticPr fontId="1"/>
  </si>
  <si>
    <t>６回以上</t>
    <rPh sb="1" eb="2">
      <t>カイ</t>
    </rPh>
    <rPh sb="2" eb="4">
      <t>イジョウ</t>
    </rPh>
    <phoneticPr fontId="1"/>
  </si>
  <si>
    <t>３つ以上</t>
    <rPh sb="2" eb="4">
      <t>イジョウ</t>
    </rPh>
    <phoneticPr fontId="1"/>
  </si>
  <si>
    <t>３科以上</t>
    <rPh sb="1" eb="2">
      <t>カ</t>
    </rPh>
    <rPh sb="2" eb="4">
      <t>イジョウ</t>
    </rPh>
    <phoneticPr fontId="1"/>
  </si>
  <si>
    <t>２つの相同時</t>
    <phoneticPr fontId="1"/>
  </si>
  <si>
    <t>３名～５名</t>
    <rPh sb="1" eb="2">
      <t>メイ</t>
    </rPh>
    <rPh sb="4" eb="5">
      <t>メイ</t>
    </rPh>
    <phoneticPr fontId="1"/>
  </si>
  <si>
    <t>月数（左記のセルに月数（治験機器の管理）を入力してください）</t>
    <rPh sb="3" eb="5">
      <t>サキ</t>
    </rPh>
    <rPh sb="9" eb="11">
      <t>ゲッスウ</t>
    </rPh>
    <rPh sb="12" eb="14">
      <t>チケン</t>
    </rPh>
    <rPh sb="14" eb="16">
      <t>キキ</t>
    </rPh>
    <rPh sb="17" eb="19">
      <t>カンリ</t>
    </rPh>
    <rPh sb="21" eb="23">
      <t>ニュウリョク</t>
    </rPh>
    <phoneticPr fontId="1"/>
  </si>
  <si>
    <t>３種類以下</t>
    <rPh sb="1" eb="3">
      <t>シュルイ</t>
    </rPh>
    <rPh sb="3" eb="5">
      <t>イカ</t>
    </rPh>
    <phoneticPr fontId="1"/>
  </si>
  <si>
    <t>４種類～６種類</t>
    <rPh sb="1" eb="3">
      <t>シュルイ</t>
    </rPh>
    <rPh sb="5" eb="7">
      <t>シュルイ</t>
    </rPh>
    <phoneticPr fontId="1"/>
  </si>
  <si>
    <t>７種類以上</t>
    <rPh sb="1" eb="3">
      <t>シュルイ</t>
    </rPh>
    <rPh sb="3" eb="5">
      <t>イジョウ</t>
    </rPh>
    <phoneticPr fontId="1"/>
  </si>
  <si>
    <t>６名以上</t>
    <phoneticPr fontId="1"/>
  </si>
  <si>
    <t>併用医療機器の規格数</t>
    <phoneticPr fontId="1"/>
  </si>
  <si>
    <t>60,000円　　</t>
    <phoneticPr fontId="1"/>
  </si>
  <si>
    <t>50,000円</t>
    <phoneticPr fontId="1"/>
  </si>
  <si>
    <t>・トレーニング対象医師が5名以下：50,000円
・トレーニング対象医師が6名以上：100,000円</t>
    <phoneticPr fontId="1"/>
  </si>
  <si>
    <t>（1）直接経費</t>
    <phoneticPr fontId="1"/>
  </si>
  <si>
    <t>（2）間接経費</t>
    <phoneticPr fontId="1"/>
  </si>
  <si>
    <t>症例ファイル作成経費</t>
    <phoneticPr fontId="1"/>
  </si>
  <si>
    <t>・電子ファイルの提供がある場合： 10,000円
・電子ファイルの提供がない場合： 100,000円</t>
    <phoneticPr fontId="1"/>
  </si>
  <si>
    <t>＜請求方法＞</t>
    <phoneticPr fontId="1"/>
  </si>
  <si>
    <t>付記）
治験経費及び保険外併用療養費の支給対象外経費については、消費税法第28条第１項及び第29条並びに地方税法第72条の82及び同法第72条の83の規定に基づき、別途消費税を支払うこと</t>
    <phoneticPr fontId="1"/>
  </si>
  <si>
    <t>【Ⅰ．契約単位】</t>
    <phoneticPr fontId="1"/>
  </si>
  <si>
    <t>◆初回契約締結時に支払う経費</t>
    <phoneticPr fontId="1"/>
  </si>
  <si>
    <t>経　費　区　分</t>
    <phoneticPr fontId="1"/>
  </si>
  <si>
    <t>分類</t>
    <rPh sb="0" eb="2">
      <t>ブンルイ</t>
    </rPh>
    <phoneticPr fontId="1"/>
  </si>
  <si>
    <t>【Ⅱ．症例単位】</t>
    <rPh sb="3" eb="5">
      <t>ショウレイ</t>
    </rPh>
    <phoneticPr fontId="1"/>
  </si>
  <si>
    <t>直接経費</t>
    <rPh sb="0" eb="2">
      <t>チョクセツ</t>
    </rPh>
    <rPh sb="2" eb="4">
      <t>ケイヒ</t>
    </rPh>
    <phoneticPr fontId="1"/>
  </si>
  <si>
    <t>間接経費</t>
    <rPh sb="0" eb="2">
      <t>カンセツ</t>
    </rPh>
    <rPh sb="2" eb="4">
      <t>ケイヒ</t>
    </rPh>
    <phoneticPr fontId="1"/>
  </si>
  <si>
    <t>＜請求方法＞</t>
    <rPh sb="1" eb="3">
      <t>セイキュウ</t>
    </rPh>
    <rPh sb="3" eb="5">
      <t>ホウホウ</t>
    </rPh>
    <phoneticPr fontId="11"/>
  </si>
  <si>
    <t>【Ⅲ．被験者負担軽減費】</t>
    <rPh sb="3" eb="6">
      <t>ヒケンシャ</t>
    </rPh>
    <rPh sb="6" eb="8">
      <t>フタン</t>
    </rPh>
    <rPh sb="8" eb="10">
      <t>ケイゲン</t>
    </rPh>
    <rPh sb="10" eb="11">
      <t>ヒ</t>
    </rPh>
    <phoneticPr fontId="1"/>
  </si>
  <si>
    <t>直接経費</t>
    <phoneticPr fontId="1"/>
  </si>
  <si>
    <t>【Ⅳ．その他経費（管理費、間接経費を含む）】</t>
    <rPh sb="5" eb="6">
      <t>タ</t>
    </rPh>
    <rPh sb="6" eb="8">
      <t>ケイヒ</t>
    </rPh>
    <rPh sb="9" eb="12">
      <t>カンリヒ</t>
    </rPh>
    <rPh sb="13" eb="15">
      <t>カンセツ</t>
    </rPh>
    <rPh sb="15" eb="17">
      <t>ケイヒ</t>
    </rPh>
    <rPh sb="18" eb="19">
      <t>フク</t>
    </rPh>
    <phoneticPr fontId="1"/>
  </si>
  <si>
    <t>◆初回IRB審議月から１年毎に請求する経費</t>
    <phoneticPr fontId="1"/>
  </si>
  <si>
    <t>ＳＤＶ・モニタリング・監査等に必要な経費</t>
    <phoneticPr fontId="1"/>
  </si>
  <si>
    <t>金額</t>
    <rPh sb="0" eb="2">
      <t>キンガク</t>
    </rPh>
    <phoneticPr fontId="1"/>
  </si>
  <si>
    <t>◆治験終了時に実施状況をとりまとめて請求する経費</t>
    <phoneticPr fontId="1"/>
  </si>
  <si>
    <t>経　費　項　目</t>
    <rPh sb="4" eb="5">
      <t>コウ</t>
    </rPh>
    <rPh sb="6" eb="7">
      <t>メ</t>
    </rPh>
    <phoneticPr fontId="1"/>
  </si>
  <si>
    <t>同意後脱落症例経費※</t>
    <phoneticPr fontId="11"/>
  </si>
  <si>
    <t>プレ同意後脱落症例経費※</t>
    <phoneticPr fontId="11"/>
  </si>
  <si>
    <t>※症例単位で算定する経費が発生しない症例で算定</t>
    <rPh sb="21" eb="23">
      <t>サンテイ</t>
    </rPh>
    <phoneticPr fontId="11"/>
  </si>
  <si>
    <t xml:space="preserve">
・入金は請求書に記載の振込期限までとする</t>
    <phoneticPr fontId="11"/>
  </si>
  <si>
    <t>④治験機器管理経費</t>
    <phoneticPr fontId="1"/>
  </si>
  <si>
    <t>④治験薬管理経費</t>
    <phoneticPr fontId="1"/>
  </si>
  <si>
    <t>ポイント数</t>
    <phoneticPr fontId="1"/>
  </si>
  <si>
    <t>ポイント数</t>
    <phoneticPr fontId="1"/>
  </si>
  <si>
    <t>当該機械器具の購入金額を記入してください→</t>
    <rPh sb="12" eb="14">
      <t>キニュウ</t>
    </rPh>
    <phoneticPr fontId="1"/>
  </si>
  <si>
    <t>※冷所、常温、恒温槽のうち1ヵ所使用「1」、2ヵ所使用「2」、全て使用「3」</t>
    <phoneticPr fontId="1"/>
  </si>
  <si>
    <t>ポイント数　×　2,000円（単価）　×　依頼症例数</t>
    <rPh sb="9" eb="14">
      <t>０００エン</t>
    </rPh>
    <rPh sb="15" eb="17">
      <t>タンカ</t>
    </rPh>
    <rPh sb="21" eb="23">
      <t>イライ</t>
    </rPh>
    <rPh sb="23" eb="25">
      <t>ショウレイ</t>
    </rPh>
    <rPh sb="25" eb="26">
      <t>スウ</t>
    </rPh>
    <phoneticPr fontId="1"/>
  </si>
  <si>
    <t>{①+②+③+④+⑤}  ×  20％　</t>
    <phoneticPr fontId="1"/>
  </si>
  <si>
    <t>×単価（円）</t>
    <rPh sb="1" eb="3">
      <t>タンカ</t>
    </rPh>
    <rPh sb="4" eb="5">
      <t>エン</t>
    </rPh>
    <phoneticPr fontId="1"/>
  </si>
  <si>
    <t>×依頼症例数</t>
    <rPh sb="1" eb="3">
      <t>イライ</t>
    </rPh>
    <rPh sb="3" eb="5">
      <t>ショウレイ</t>
    </rPh>
    <rPh sb="5" eb="6">
      <t>スウ</t>
    </rPh>
    <phoneticPr fontId="1"/>
  </si>
  <si>
    <t>※冷蔵、冷凍（-30℃）、冷凍（-80℃）のうち1ヵ所使用「1」、2ヵ所使用「2」、全て使用「3」</t>
    <phoneticPr fontId="1"/>
  </si>
  <si>
    <t>貸与台数</t>
    <phoneticPr fontId="1"/>
  </si>
  <si>
    <t>円　　×</t>
    <rPh sb="0" eb="1">
      <t>エン</t>
    </rPh>
    <phoneticPr fontId="1"/>
  </si>
  <si>
    <t>ロガー数</t>
    <phoneticPr fontId="1"/>
  </si>
  <si>
    <t>・請求書は、契約締結月の翌月に発行し、入金は請求書に記載の振込期限までとする。
・治験依頼者の都合により、事前ヒアリング終了後に治験依頼が取下げられた場合：
　→（1）の①治験開始準備費について、事前ヒアリング終了後に請求書を発行し、入金は請求書に記載の振込期限までとする。
・IRBで承認されない場合、または、承認されたが契約締結に至らなかった場合：
　→（1）の①治験開始準備費および②審査経費について、その時点で請求書を発行し、入金は請求書に記載の振込期限までとする
・当院の都合により、治験依頼が取下げられた場合：
　→（1）の①治験開始準備費の経費については請求しない</t>
    <rPh sb="1" eb="4">
      <t>セイキュウショ</t>
    </rPh>
    <rPh sb="86" eb="88">
      <t>チケン</t>
    </rPh>
    <rPh sb="88" eb="90">
      <t>カイシ</t>
    </rPh>
    <rPh sb="90" eb="92">
      <t>ジュンビ</t>
    </rPh>
    <rPh sb="92" eb="93">
      <t>ヒ</t>
    </rPh>
    <rPh sb="195" eb="197">
      <t>シンサ</t>
    </rPh>
    <rPh sb="197" eb="199">
      <t>ケイヒ</t>
    </rPh>
    <phoneticPr fontId="11"/>
  </si>
  <si>
    <t>ポイント数</t>
    <phoneticPr fontId="1"/>
  </si>
  <si>
    <t>・初回IRB審議月から１年毎および終了報告書提出月に症例登録の状況をとりまとめて、翌月に請求書を発行し、入金は請求書に記載の振込期限までとする。</t>
    <phoneticPr fontId="1"/>
  </si>
  <si>
    <t>・初回IRB審議月の１年後の月末および終了報告書提出月で締め、翌月に請求書を発行し、入金は請求書に記載の振込期限までとする。
　（例）初回IRB審議月が4月の場合、翌年の3月末で締め、4月に請求書を発行する。</t>
    <phoneticPr fontId="1"/>
  </si>
  <si>
    <t>※リモートの場合</t>
    <rPh sb="6" eb="8">
      <t>バアイ</t>
    </rPh>
    <phoneticPr fontId="1"/>
  </si>
  <si>
    <t>病理標本作成経費（標準）</t>
    <rPh sb="9" eb="11">
      <t>ヒョウジュン</t>
    </rPh>
    <phoneticPr fontId="1"/>
  </si>
  <si>
    <t>病理標本作成経費（至急）</t>
    <rPh sb="9" eb="11">
      <t>シキュウ</t>
    </rPh>
    <phoneticPr fontId="1"/>
  </si>
  <si>
    <t>×  日数</t>
    <rPh sb="3" eb="5">
      <t>ニッスウ</t>
    </rPh>
    <phoneticPr fontId="1"/>
  </si>
  <si>
    <t>1日</t>
    <phoneticPr fontId="1"/>
  </si>
  <si>
    <t>1議案</t>
    <rPh sb="1" eb="3">
      <t>ギアン</t>
    </rPh>
    <phoneticPr fontId="1"/>
  </si>
  <si>
    <t>×  議案数</t>
    <rPh sb="3" eb="5">
      <t>ギアン</t>
    </rPh>
    <rPh sb="5" eb="6">
      <t>スウ</t>
    </rPh>
    <phoneticPr fontId="1"/>
  </si>
  <si>
    <t>1レジメン</t>
    <phoneticPr fontId="1"/>
  </si>
  <si>
    <t>× レジメン数</t>
    <rPh sb="6" eb="7">
      <t>スウ</t>
    </rPh>
    <phoneticPr fontId="1"/>
  </si>
  <si>
    <t>時間（上限4時間）</t>
    <rPh sb="0" eb="2">
      <t>ジカン</t>
    </rPh>
    <rPh sb="3" eb="5">
      <t>ジョウゲン</t>
    </rPh>
    <rPh sb="6" eb="8">
      <t>ジカン</t>
    </rPh>
    <phoneticPr fontId="1"/>
  </si>
  <si>
    <t>1症例</t>
    <rPh sb="1" eb="3">
      <t>ショウレイ</t>
    </rPh>
    <phoneticPr fontId="1"/>
  </si>
  <si>
    <t>×  症例数</t>
    <rPh sb="3" eb="6">
      <t>ショウレイスウ</t>
    </rPh>
    <phoneticPr fontId="1"/>
  </si>
  <si>
    <t>読影経費
※放射線診断科による読影が行われた場合</t>
    <phoneticPr fontId="1"/>
  </si>
  <si>
    <t>1同意</t>
    <rPh sb="1" eb="3">
      <t>ドウイ</t>
    </rPh>
    <phoneticPr fontId="1"/>
  </si>
  <si>
    <t>×同意取得数</t>
    <rPh sb="1" eb="3">
      <t>ドウイ</t>
    </rPh>
    <rPh sb="3" eb="5">
      <t>シュトク</t>
    </rPh>
    <rPh sb="5" eb="6">
      <t>スウ</t>
    </rPh>
    <phoneticPr fontId="1"/>
  </si>
  <si>
    <t>症例ファイル作成経費</t>
    <phoneticPr fontId="1"/>
  </si>
  <si>
    <t>1症例</t>
    <phoneticPr fontId="1"/>
  </si>
  <si>
    <t>×  追跡数</t>
    <rPh sb="3" eb="5">
      <t>ツイセキ</t>
    </rPh>
    <rPh sb="5" eb="6">
      <t>スウ</t>
    </rPh>
    <phoneticPr fontId="1"/>
  </si>
  <si>
    <t>1追跡</t>
    <phoneticPr fontId="1"/>
  </si>
  <si>
    <t>×スライド枚数</t>
    <rPh sb="5" eb="7">
      <t>マイスウ</t>
    </rPh>
    <phoneticPr fontId="1"/>
  </si>
  <si>
    <t>1スライド</t>
    <phoneticPr fontId="1"/>
  </si>
  <si>
    <t>×読影回数</t>
    <rPh sb="1" eb="3">
      <t>ドクエイ</t>
    </rPh>
    <rPh sb="3" eb="5">
      <t>カイスウ</t>
    </rPh>
    <phoneticPr fontId="1"/>
  </si>
  <si>
    <t>1読影</t>
    <rPh sb="1" eb="3">
      <t>ドクエイ</t>
    </rPh>
    <phoneticPr fontId="1"/>
  </si>
  <si>
    <t>加算費用1症例</t>
    <rPh sb="0" eb="2">
      <t>カサン</t>
    </rPh>
    <rPh sb="2" eb="4">
      <t>ヒヨウ</t>
    </rPh>
    <rPh sb="5" eb="7">
      <t>ショウレイ</t>
    </rPh>
    <phoneticPr fontId="1"/>
  </si>
  <si>
    <t>検体、画像等送付先の数（梱包含む）※国内</t>
    <rPh sb="18" eb="20">
      <t>コクナイ</t>
    </rPh>
    <phoneticPr fontId="1"/>
  </si>
  <si>
    <t>５週間未満</t>
    <rPh sb="1" eb="3">
      <t>シュウカン</t>
    </rPh>
    <rPh sb="3" eb="5">
      <t>ミマン</t>
    </rPh>
    <phoneticPr fontId="1"/>
  </si>
  <si>
    <t>①治験経費(治験薬）</t>
    <rPh sb="6" eb="9">
      <t>チケンヤク</t>
    </rPh>
    <phoneticPr fontId="1"/>
  </si>
  <si>
    <t>①治験経費(治験機器）</t>
    <rPh sb="6" eb="8">
      <t>チケン</t>
    </rPh>
    <rPh sb="8" eb="10">
      <t>キキ</t>
    </rPh>
    <phoneticPr fontId="1"/>
  </si>
  <si>
    <t>成　人</t>
    <phoneticPr fontId="1"/>
  </si>
  <si>
    <t>1年間　5,000円</t>
    <phoneticPr fontId="1"/>
  </si>
  <si>
    <t>×</t>
    <phoneticPr fontId="1"/>
  </si>
  <si>
    <t>◆初回IRB審議月から１年毎に請求する経費</t>
    <phoneticPr fontId="1"/>
  </si>
  <si>
    <t>１年以上</t>
    <phoneticPr fontId="1"/>
  </si>
  <si>
    <t>25週間以上</t>
    <rPh sb="2" eb="3">
      <t>シュウ</t>
    </rPh>
    <rPh sb="3" eb="4">
      <t>アイダ</t>
    </rPh>
    <rPh sb="4" eb="6">
      <t>イジョウ</t>
    </rPh>
    <phoneticPr fontId="1"/>
  </si>
  <si>
    <t>５週間以上１年未満</t>
    <rPh sb="1" eb="3">
      <t>シュウカン</t>
    </rPh>
    <rPh sb="3" eb="5">
      <t>イジョウ</t>
    </rPh>
    <phoneticPr fontId="1"/>
  </si>
  <si>
    <t>治験経費ポイント算出表（治験薬）</t>
    <rPh sb="0" eb="2">
      <t>チケン</t>
    </rPh>
    <rPh sb="2" eb="4">
      <t>ケイヒ</t>
    </rPh>
    <rPh sb="8" eb="10">
      <t>サンシュツ</t>
    </rPh>
    <rPh sb="10" eb="11">
      <t>ヒョウ</t>
    </rPh>
    <rPh sb="12" eb="15">
      <t>チケンヤク</t>
    </rPh>
    <phoneticPr fontId="1"/>
  </si>
  <si>
    <t>・個々の治験について、要素ごとに該当するポイントを求め、そのポイントを合計したものが治験経費のポイント数です。
・該当する「ウエイト（黄色の箇所）」に●（選択可）を選択してください。ポイント数は自動計算されます。
・一部ポイントや回数等の入力が必要です。</t>
    <rPh sb="57" eb="59">
      <t>ガイトウ</t>
    </rPh>
    <rPh sb="67" eb="69">
      <t>キイロ</t>
    </rPh>
    <rPh sb="70" eb="72">
      <t>カショ</t>
    </rPh>
    <rPh sb="77" eb="79">
      <t>センタク</t>
    </rPh>
    <rPh sb="79" eb="80">
      <t>カ</t>
    </rPh>
    <rPh sb="82" eb="84">
      <t>センタク</t>
    </rPh>
    <rPh sb="108" eb="110">
      <t>イチブ</t>
    </rPh>
    <rPh sb="115" eb="117">
      <t>カイスウ</t>
    </rPh>
    <rPh sb="117" eb="118">
      <t>トウ</t>
    </rPh>
    <rPh sb="119" eb="121">
      <t>ニュウリョク</t>
    </rPh>
    <rPh sb="122" eb="124">
      <t>ヒツヨウ</t>
    </rPh>
    <phoneticPr fontId="1"/>
  </si>
  <si>
    <t>２０以上～２９以下</t>
    <rPh sb="2" eb="4">
      <t>イジョウ</t>
    </rPh>
    <rPh sb="7" eb="9">
      <t>イカ</t>
    </rPh>
    <phoneticPr fontId="1"/>
  </si>
  <si>
    <t>５以上～９以下</t>
    <rPh sb="1" eb="3">
      <t>イジョウ</t>
    </rPh>
    <rPh sb="5" eb="7">
      <t>イカ</t>
    </rPh>
    <phoneticPr fontId="1"/>
  </si>
  <si>
    <t>５０以上～９９以下</t>
    <rPh sb="2" eb="4">
      <t>イジョウ</t>
    </rPh>
    <rPh sb="7" eb="9">
      <t>イカ</t>
    </rPh>
    <phoneticPr fontId="1"/>
  </si>
  <si>
    <t>　※2年以上はこちらも記載してください</t>
    <rPh sb="3" eb="4">
      <t>ネン</t>
    </rPh>
    <rPh sb="4" eb="6">
      <t>イジョウ</t>
    </rPh>
    <rPh sb="11" eb="13">
      <t>キサイ</t>
    </rPh>
    <phoneticPr fontId="1"/>
  </si>
  <si>
    <t>←対象の場合、選択　</t>
    <rPh sb="1" eb="3">
      <t>タイショウ</t>
    </rPh>
    <rPh sb="4" eb="6">
      <t>バアイ</t>
    </rPh>
    <rPh sb="7" eb="9">
      <t>センタク</t>
    </rPh>
    <phoneticPr fontId="1"/>
  </si>
  <si>
    <t>請求書に記載</t>
    <rPh sb="0" eb="3">
      <t>セイキュウショ</t>
    </rPh>
    <rPh sb="4" eb="6">
      <t>キサイ</t>
    </rPh>
    <phoneticPr fontId="1"/>
  </si>
  <si>
    <t>　</t>
    <phoneticPr fontId="1"/>
  </si>
  <si>
    <t>請求書に記載</t>
    <phoneticPr fontId="1"/>
  </si>
  <si>
    <t>請求書に記載</t>
    <phoneticPr fontId="1"/>
  </si>
  <si>
    <t>治験経費ポイント算出表（治験機器）</t>
    <rPh sb="0" eb="2">
      <t>チケン</t>
    </rPh>
    <rPh sb="2" eb="4">
      <t>ケイヒ</t>
    </rPh>
    <rPh sb="8" eb="10">
      <t>サンシュツ</t>
    </rPh>
    <rPh sb="10" eb="11">
      <t>ヒョウ</t>
    </rPh>
    <phoneticPr fontId="1"/>
  </si>
  <si>
    <t>・個々の治験について、要素ごとに該当するポイントを求め、そのポイントを合計したものが治験経費のポイント数です。
・該当する「ウエイト（黄色の箇所）」に●（選択可）を選択してください。ポイント数は自動計算されます。
・一部ポイントや回数等の入力が必要です。</t>
    <phoneticPr fontId="1"/>
  </si>
  <si>
    <t>･歯科材料（インプラントは除く）
･家庭用医療機器
･Ⅱ及びⅢを除くその他医療機器</t>
    <phoneticPr fontId="1"/>
  </si>
  <si>
    <t>５１項目～１００項目</t>
    <rPh sb="2" eb="4">
      <t>コウモク</t>
    </rPh>
    <phoneticPr fontId="1"/>
  </si>
  <si>
    <t>６項目～２０項目</t>
    <rPh sb="1" eb="3">
      <t>コウモク</t>
    </rPh>
    <phoneticPr fontId="1"/>
  </si>
  <si>
    <t>・個々の治験について、要素ごとに該当するポイントを求め、そのポイントを合計したものが治験薬管理経費のポイント数です。
・該当する「ウエイト（黄色の箇所）」に●（選択可）を選択してください。ポイント数は自動計算されます。
・一部ポイントや回数等の入力が必要です。</t>
    <rPh sb="42" eb="44">
      <t>チケン</t>
    </rPh>
    <rPh sb="44" eb="45">
      <t>ヤク</t>
    </rPh>
    <rPh sb="45" eb="47">
      <t>カンリ</t>
    </rPh>
    <phoneticPr fontId="1"/>
  </si>
  <si>
    <t>５週間～24週間</t>
    <rPh sb="1" eb="3">
      <t>シュウカン</t>
    </rPh>
    <rPh sb="6" eb="7">
      <t>シュウ</t>
    </rPh>
    <rPh sb="7" eb="8">
      <t>アイダ</t>
    </rPh>
    <phoneticPr fontId="1"/>
  </si>
  <si>
    <t>※５０週以上はこちらも記載してください</t>
    <rPh sb="3" eb="4">
      <t>シュウ</t>
    </rPh>
    <rPh sb="4" eb="6">
      <t>イジョウ</t>
    </rPh>
    <rPh sb="11" eb="13">
      <t>キサイ</t>
    </rPh>
    <phoneticPr fontId="1"/>
  </si>
  <si>
    <t xml:space="preserve">←加算ポイントを入力　※50週以上は25週毎に３ポイント加算
（入力例）　50-74週⇒3ポイント　　　　　　　 75-99週⇒6ポイント
　　　　　　　100-124週⇒9ポイント　　　　　  125-149週⇒12ポイント
　　　　　　　150-174週⇒15ポイント　　　
</t>
    <rPh sb="1" eb="3">
      <t>カサン</t>
    </rPh>
    <rPh sb="8" eb="10">
      <t>ニュウリョク</t>
    </rPh>
    <rPh sb="32" eb="34">
      <t>ニュウリョク</t>
    </rPh>
    <rPh sb="34" eb="35">
      <t>レイ</t>
    </rPh>
    <rPh sb="62" eb="63">
      <t>シュウ</t>
    </rPh>
    <rPh sb="84" eb="85">
      <t>シュウ</t>
    </rPh>
    <rPh sb="105" eb="106">
      <t>シュウ</t>
    </rPh>
    <rPh sb="128" eb="129">
      <t>シュウ</t>
    </rPh>
    <phoneticPr fontId="1"/>
  </si>
  <si>
    <t>・個々の治験について、要素ごとに該当するポイントを求め、そのポイントを合計したものがCRC経費のポイント数です。
・該当する「ウエイト（黄色の箇所）」に●（選択）または数値を選択してください。ポイント数は自動計算されます。
・一部ポイントや回数等の入力が必要です。</t>
    <rPh sb="84" eb="86">
      <t>スウチ</t>
    </rPh>
    <phoneticPr fontId="1"/>
  </si>
  <si>
    <t>検体、画像等送付先の数（梱包含む）※海外</t>
    <rPh sb="18" eb="20">
      <t>カイガイ</t>
    </rPh>
    <phoneticPr fontId="1"/>
  </si>
  <si>
    <r>
      <t>一般的臨床検査＋非侵襲的機能検査及び画像診断項目数</t>
    </r>
    <r>
      <rPr>
        <b/>
        <sz val="10"/>
        <color theme="1"/>
        <rFont val="ＭＳ Ｐゴシック"/>
        <family val="3"/>
        <charset val="128"/>
      </rPr>
      <t> </t>
    </r>
    <phoneticPr fontId="1"/>
  </si>
  <si>
    <t>入力例…２年以上～３年未満：1、３年以上～４年未満：２、４年以上～５年未満：３</t>
    <rPh sb="0" eb="2">
      <t>ニュウリョク</t>
    </rPh>
    <rPh sb="2" eb="3">
      <t>レイ</t>
    </rPh>
    <rPh sb="5" eb="8">
      <t>ネンイジョウ</t>
    </rPh>
    <rPh sb="10" eb="11">
      <t>ネン</t>
    </rPh>
    <rPh sb="11" eb="13">
      <t>ミマン</t>
    </rPh>
    <rPh sb="17" eb="20">
      <t>ネンイジョウ</t>
    </rPh>
    <rPh sb="22" eb="23">
      <t>ネン</t>
    </rPh>
    <rPh sb="23" eb="25">
      <t>ミマン</t>
    </rPh>
    <rPh sb="29" eb="32">
      <t>ネンイジョウ</t>
    </rPh>
    <rPh sb="34" eb="35">
      <t>ネン</t>
    </rPh>
    <rPh sb="35" eb="37">
      <t>ミマン</t>
    </rPh>
    <phoneticPr fontId="1"/>
  </si>
  <si>
    <r>
      <t>温度管理</t>
    </r>
    <r>
      <rPr>
        <b/>
        <sz val="10"/>
        <color theme="1"/>
        <rFont val="ＭＳ Ｐゴシック"/>
        <family val="3"/>
        <charset val="128"/>
      </rPr>
      <t>又は</t>
    </r>
    <r>
      <rPr>
        <sz val="10"/>
        <color theme="1"/>
        <rFont val="ＭＳ Ｐゴシック"/>
        <family val="3"/>
        <charset val="128"/>
      </rPr>
      <t>遮光　</t>
    </r>
    <phoneticPr fontId="1"/>
  </si>
  <si>
    <r>
      <t>温度管理</t>
    </r>
    <r>
      <rPr>
        <b/>
        <sz val="10"/>
        <color theme="1"/>
        <rFont val="ＭＳ Ｐゴシック"/>
        <family val="3"/>
        <charset val="128"/>
      </rPr>
      <t>及び</t>
    </r>
    <r>
      <rPr>
        <sz val="10"/>
        <color theme="1"/>
        <rFont val="ＭＳ Ｐゴシック"/>
        <family val="3"/>
        <charset val="128"/>
      </rPr>
      <t>遮光　</t>
    </r>
    <phoneticPr fontId="1"/>
  </si>
  <si>
    <r>
      <t>ロット管理</t>
    </r>
    <r>
      <rPr>
        <b/>
        <sz val="10"/>
        <color theme="1"/>
        <rFont val="ＭＳ Ｐゴシック"/>
        <family val="3"/>
        <charset val="128"/>
      </rPr>
      <t>及び</t>
    </r>
    <r>
      <rPr>
        <sz val="10"/>
        <color theme="1"/>
        <rFont val="ＭＳ Ｐゴシック"/>
        <family val="3"/>
        <charset val="128"/>
      </rPr>
      <t>温度管理</t>
    </r>
    <phoneticPr fontId="1"/>
  </si>
  <si>
    <r>
      <t>温度管理</t>
    </r>
    <r>
      <rPr>
        <b/>
        <sz val="10"/>
        <color theme="1"/>
        <rFont val="ＭＳ Ｐゴシック"/>
        <family val="3"/>
        <charset val="128"/>
      </rPr>
      <t>又は</t>
    </r>
    <r>
      <rPr>
        <sz val="10"/>
        <color theme="1"/>
        <rFont val="ＭＳ Ｐゴシック"/>
        <family val="3"/>
        <charset val="128"/>
      </rPr>
      <t>遮光　</t>
    </r>
    <phoneticPr fontId="1"/>
  </si>
  <si>
    <r>
      <t>温度管理</t>
    </r>
    <r>
      <rPr>
        <b/>
        <sz val="10"/>
        <color theme="1"/>
        <rFont val="ＭＳ Ｐゴシック"/>
        <family val="3"/>
        <charset val="128"/>
      </rPr>
      <t>及び</t>
    </r>
    <r>
      <rPr>
        <sz val="10"/>
        <color theme="1"/>
        <rFont val="ＭＳ Ｐゴシック"/>
        <family val="3"/>
        <charset val="128"/>
      </rPr>
      <t>遮光　</t>
    </r>
    <phoneticPr fontId="1"/>
  </si>
  <si>
    <t>治験の対象疾患の重症度を記載する</t>
    <phoneticPr fontId="1"/>
  </si>
  <si>
    <t>プロトコールに規定された内容で記載する</t>
    <phoneticPr fontId="1"/>
  </si>
  <si>
    <t>プロトコールに規定された内容で記載する</t>
    <phoneticPr fontId="1"/>
  </si>
  <si>
    <t>プラセボを使用する場合に記載する</t>
    <phoneticPr fontId="1"/>
  </si>
  <si>
    <t>プロトコールに規定された内容で記載する</t>
    <phoneticPr fontId="1"/>
  </si>
  <si>
    <t>２年以上の場合、１年毎に３ポイントを加算する
（例）　２年以上～３年未満：１０ポイント＋３ポイント
　　　　３年以上～４年未満：１０ポイント＋６ポイント</t>
    <rPh sb="24" eb="25">
      <t>レイ</t>
    </rPh>
    <rPh sb="28" eb="31">
      <t>ネンイジョウ</t>
    </rPh>
    <phoneticPr fontId="1"/>
  </si>
  <si>
    <t>適格基準および除外基準の項目数の合計より記載する</t>
    <phoneticPr fontId="1"/>
  </si>
  <si>
    <t>プロトコールに規定される臨床症状観察項目より記載する</t>
    <phoneticPr fontId="1"/>
  </si>
  <si>
    <t>「非侵襲的機能検査及び画像診断」：
超音波、X線、造影剤を使用しないCTやMRI、PETなどのこと</t>
    <phoneticPr fontId="1"/>
  </si>
  <si>
    <t>「侵襲的機能検査及び画像診断」：
心血行動態検査（心カテ）、冠動脈造影（CAG）、内視鏡検査，造影剤を使用するCTやMRI、肝・腎機能等の負荷試験、胆道機能検査（胆汁採取）、骨髄穿刺、アレルゲン検査、導尿を伴う検査などのこと</t>
    <phoneticPr fontId="1"/>
  </si>
  <si>
    <t>「特殊検査のための検体採取」：
薬物動態測定等のための採血・採尿等を頻回に行う検査、当該治験特有な検査などのこと</t>
    <phoneticPr fontId="1"/>
  </si>
  <si>
    <t>プロトコールに規定された内容で記載する</t>
    <phoneticPr fontId="1"/>
  </si>
  <si>
    <t>Ⅰ/Ⅱ相の場合は「Ⅰ相」とする。なお、Ⅰ相部分の治験が終了しており、実際に行う治験がⅡ相からの場合は「Ⅱ相」とする</t>
    <phoneticPr fontId="1"/>
  </si>
  <si>
    <t>・治験依頼者と治験事務局と協議合意のうえ内容を記載する
・内容に応じてポイントを設定する</t>
    <phoneticPr fontId="1"/>
  </si>
  <si>
    <t>＊１　医薬品医療機器等法により設置管理の求められる医療機器
＊２　患者の体内に手術して植込む医療機器
＊３　以下①または②を対象とした医療機器
　　　　①組織・骨・歯と体外を連結して処置や手術に用いる医療機器で
　　　　　接触時間が２４時間以上の医療機器
　　　　②循環血液と接触する医療機器
＊４　既承認医療機器と基本的な構造・原理が異なり全くの新規性を有する
　　　 医療機器</t>
    <rPh sb="54" eb="56">
      <t>イカ</t>
    </rPh>
    <rPh sb="67" eb="69">
      <t>イリョウ</t>
    </rPh>
    <rPh sb="69" eb="71">
      <t>キキ</t>
    </rPh>
    <rPh sb="123" eb="125">
      <t>イリョウ</t>
    </rPh>
    <rPh sb="125" eb="127">
      <t>キキ</t>
    </rPh>
    <rPh sb="186" eb="188">
      <t>イリョウ</t>
    </rPh>
    <rPh sb="188" eb="190">
      <t>キキ</t>
    </rPh>
    <phoneticPr fontId="1"/>
  </si>
  <si>
    <t>治験の対象疾患の重症度を記載する</t>
    <phoneticPr fontId="1"/>
  </si>
  <si>
    <t>プロトコールに規定された内容で記載する</t>
    <phoneticPr fontId="1"/>
  </si>
  <si>
    <t>プロトコールに規定された内容で記載する</t>
    <phoneticPr fontId="1"/>
  </si>
  <si>
    <t>「侵襲的機能検査及び画像診断」：
心血行動態検査（心カテ）、冠動脈造影（CAG）、内視鏡検査，造影剤を使用するCTやMRI、肝・腎機能等の負荷試験、胆道機能検査（胆汁採取）、骨髄穿刺、アレルゲン検査、導尿を伴う検査などのこと</t>
    <phoneticPr fontId="1"/>
  </si>
  <si>
    <t>・治験依頼者と治験事務局と協議合意のうえ内容を記載する。
・内容に応じてポイントを設定する</t>
    <phoneticPr fontId="1"/>
  </si>
  <si>
    <t>プロトコールに規定された内容で記載する</t>
    <phoneticPr fontId="1"/>
  </si>
  <si>
    <t>Ⅰ/Ⅱ相の場合は「Ⅰ相」とする。なお、Ⅰ相部分の治験が終了しており、実際に行う治験がⅡ相からの場合は「Ⅱ相」とする</t>
    <phoneticPr fontId="1"/>
  </si>
  <si>
    <t>治験の対象疾患の重症度を記載する</t>
    <phoneticPr fontId="1"/>
  </si>
  <si>
    <t>生存調査を実施する場合に記載する</t>
    <phoneticPr fontId="1"/>
  </si>
  <si>
    <t>・期間は同意取得日から治験終了後観察期までとする</t>
    <rPh sb="1" eb="3">
      <t>キカン</t>
    </rPh>
    <rPh sb="4" eb="6">
      <t>ドウイ</t>
    </rPh>
    <rPh sb="6" eb="9">
      <t>シュトクビ</t>
    </rPh>
    <rPh sb="11" eb="13">
      <t>チケン</t>
    </rPh>
    <rPh sb="13" eb="16">
      <t>シュウリョウゴ</t>
    </rPh>
    <rPh sb="16" eb="18">
      <t>カンサツ</t>
    </rPh>
    <rPh sb="18" eb="19">
      <t>キ</t>
    </rPh>
    <phoneticPr fontId="1"/>
  </si>
  <si>
    <t>症例報告書の頁数（ＥＤＣの場合は相当数）により記載する</t>
    <phoneticPr fontId="1"/>
  </si>
  <si>
    <t>統一書式以外の報告様式がある場合に記載する</t>
    <phoneticPr fontId="1"/>
  </si>
  <si>
    <t>患者日記等を使用する場合に記載する</t>
    <phoneticPr fontId="1"/>
  </si>
  <si>
    <t>血中濃度測定のための採血がある場合に記載する</t>
    <phoneticPr fontId="1"/>
  </si>
  <si>
    <t>院外：検体の中央測定等を院外で行うこと</t>
    <phoneticPr fontId="1"/>
  </si>
  <si>
    <t>・送付先が国内は１ポイント、海外は２ポイントとする
・送付先１箇所につきポイントを加算する
・以下を利用する場合は除く
　　　株式会社エスアールエル
　　　株式会社ＬＳＩメディエンス
　　　株式会社ビー・エム・エル（BML）</t>
    <rPh sb="1" eb="3">
      <t>ソウフ</t>
    </rPh>
    <rPh sb="27" eb="29">
      <t>ソウフ</t>
    </rPh>
    <rPh sb="47" eb="49">
      <t>イカ</t>
    </rPh>
    <rPh sb="50" eb="52">
      <t>リヨウ</t>
    </rPh>
    <rPh sb="54" eb="56">
      <t>バアイ</t>
    </rPh>
    <rPh sb="57" eb="58">
      <t>ノゾ</t>
    </rPh>
    <phoneticPr fontId="1"/>
  </si>
  <si>
    <t>臨床検査（セット作業）：
採血管などがまとめて届き、VISIT毎のセット化作業をCRCが行うこと</t>
    <phoneticPr fontId="1"/>
  </si>
  <si>
    <r>
      <t>分担医師の所属する診療科の数を記載する</t>
    </r>
    <r>
      <rPr>
        <strike/>
        <sz val="10"/>
        <color rgb="FFFF0000"/>
        <rFont val="ＭＳ Ｐゴシック"/>
        <family val="3"/>
        <charset val="128"/>
      </rPr>
      <t/>
    </r>
    <rPh sb="15" eb="17">
      <t>キサイ</t>
    </rPh>
    <phoneticPr fontId="1"/>
  </si>
  <si>
    <t>ＱＯＬ調査を実施する場合に記載する</t>
    <phoneticPr fontId="1"/>
  </si>
  <si>
    <t>治験薬の保存・管理が必要な期間を記載する</t>
    <phoneticPr fontId="1"/>
  </si>
  <si>
    <t>非盲検スタッフの設置が必要な場合に記載する</t>
    <phoneticPr fontId="1"/>
  </si>
  <si>
    <t xml:space="preserve">・ プロトコールに1症例あたりの治験薬投与期間が明記されている場合：
最長投与期間で記載する
・中止基準に該当するまで投与を継続する場合：
1症例あたりの平均投与見込み期間で記載する
</t>
    <rPh sb="42" eb="44">
      <t>キサイ</t>
    </rPh>
    <rPh sb="88" eb="90">
      <t>キサイ</t>
    </rPh>
    <phoneticPr fontId="1"/>
  </si>
  <si>
    <t>調剤及び出庫の回数から記載する</t>
    <phoneticPr fontId="1"/>
  </si>
  <si>
    <t>２相もしくは３相にまたがる試験の場合に記載する</t>
    <phoneticPr fontId="1"/>
  </si>
  <si>
    <t>治験薬の対象疾患の数より記載する</t>
    <phoneticPr fontId="1"/>
  </si>
  <si>
    <t>調剤に際して、クリーンベンチもしくは安全キャビネットの使用が必要な場合に記載する</t>
    <phoneticPr fontId="1"/>
  </si>
  <si>
    <t>・複雑な調製方法や通常より調製に時間を要するものの場合等に算定する
・「長時間を要す」：
調製に15分以上の時間がかかる又は通常よりも作業の手間がかかること</t>
    <phoneticPr fontId="1"/>
  </si>
  <si>
    <t>劇薬・毒薬・向精神薬・麻薬に該当する（もしくは該当する予定）の場合に記載する</t>
    <phoneticPr fontId="1"/>
  </si>
  <si>
    <t>IVRS、IWRS等を使用する場合、登録作業が必要な項目について記載する</t>
    <phoneticPr fontId="1"/>
  </si>
  <si>
    <t>分担医師の所属する診療科の数を記載する</t>
    <rPh sb="15" eb="17">
      <t>キサイ</t>
    </rPh>
    <phoneticPr fontId="1"/>
  </si>
  <si>
    <t>治験薬以外に、プロトコールで併用が定められている薬剤の交付について記載する</t>
    <rPh sb="33" eb="35">
      <t>キサイ</t>
    </rPh>
    <phoneticPr fontId="1"/>
  </si>
  <si>
    <t>プロトコールに規定された併用薬かどうかの確認について記載する</t>
    <rPh sb="26" eb="28">
      <t>キサイ</t>
    </rPh>
    <phoneticPr fontId="1"/>
  </si>
  <si>
    <t>依頼者から治験用に提供される薬剤は全て治験薬として記載する</t>
    <rPh sb="25" eb="27">
      <t>キサイ</t>
    </rPh>
    <phoneticPr fontId="1"/>
  </si>
  <si>
    <t>院内採用品を使用し、かつ、ロット番号や温度の管理記録が求められる場合に記載する</t>
    <rPh sb="35" eb="37">
      <t>キサイ</t>
    </rPh>
    <phoneticPr fontId="1"/>
  </si>
  <si>
    <t>・治験依頼者と治験事務局と協議合意のうえ内容を記載する
・内容に応じてポイントを設定する</t>
    <phoneticPr fontId="1"/>
  </si>
  <si>
    <t>・ 「室温」：1～30℃での管理のこと
・「温度管理」：「室温」外での保管又は2～8℃や1～25℃の様に、管理のために冷蔵庫や恒温槽の使用が必要なこと</t>
    <phoneticPr fontId="1"/>
  </si>
  <si>
    <t>プロトコールに規定された内容で記載する</t>
    <phoneticPr fontId="1"/>
  </si>
  <si>
    <t>治験機器の対象疾患の数より記載する</t>
    <rPh sb="2" eb="4">
      <t>キキ</t>
    </rPh>
    <phoneticPr fontId="1"/>
  </si>
  <si>
    <t>医薬品医療機器等法により設置管理の求められる医療機器の場合に記載する</t>
    <phoneticPr fontId="1"/>
  </si>
  <si>
    <t>治験責任医師と治験分担医師の人数の合計から記載する</t>
    <phoneticPr fontId="1"/>
  </si>
  <si>
    <t>治験機器のサイズバリエーション等により記載する</t>
    <phoneticPr fontId="1"/>
  </si>
  <si>
    <t>治験機器の保存・管理が必要な期間を記載する</t>
    <phoneticPr fontId="1"/>
  </si>
  <si>
    <t>・「室温」：1～30℃での管理のこと
・「温度管理」：「室温」外での保管又は2～8℃や1～25℃の様に、管理のために冷蔵庫や恒温槽の使用が必要なこと</t>
    <phoneticPr fontId="1"/>
  </si>
  <si>
    <t>併用医療機器の規格数：
治験機器の使用に際し、併用が必須とされている医療機器の規格数のこと　</t>
    <phoneticPr fontId="1"/>
  </si>
  <si>
    <t>管理に必要な特殊作業：
再使用機器での院内滅菌作業や、高周波利用設備の設置申請等の治験実施に際し発生する特殊な作業のこと</t>
    <phoneticPr fontId="1"/>
  </si>
  <si>
    <t>・治験依頼者と治験事務局と協議合意のうえ内容を記載する
・内容に応じてポイントを設定する</t>
    <phoneticPr fontId="1"/>
  </si>
  <si>
    <r>
      <rPr>
        <sz val="10"/>
        <color rgb="FF7030A0"/>
        <rFont val="ＭＳ Ｐゴシック"/>
        <family val="3"/>
        <charset val="128"/>
      </rPr>
      <t>・</t>
    </r>
    <r>
      <rPr>
        <sz val="10"/>
        <color theme="1"/>
        <rFont val="ＭＳ Ｐゴシック"/>
        <family val="3"/>
        <charset val="128"/>
      </rPr>
      <t xml:space="preserve">治験依頼者と治験事務局と協議合意のうえ内容を記載する
</t>
    </r>
    <r>
      <rPr>
        <sz val="10"/>
        <color rgb="FF7030A0"/>
        <rFont val="ＭＳ Ｐゴシック"/>
        <family val="3"/>
        <charset val="128"/>
      </rPr>
      <t>・</t>
    </r>
    <r>
      <rPr>
        <sz val="10"/>
        <color theme="1"/>
        <rFont val="ＭＳ Ｐゴシック"/>
        <family val="3"/>
        <charset val="128"/>
      </rPr>
      <t xml:space="preserve">内容に応じてポイントを設定する
例）CRCのブラインド・アンブラインド、自己注射等の教育指導・確認等
</t>
    </r>
    <phoneticPr fontId="1"/>
  </si>
  <si>
    <t>-</t>
    <phoneticPr fontId="1"/>
  </si>
  <si>
    <t>{①+②}  ×  30％</t>
    <phoneticPr fontId="1"/>
  </si>
  <si>
    <t>①  ×  20％</t>
    <phoneticPr fontId="1"/>
  </si>
  <si>
    <r>
      <t>治験薬の</t>
    </r>
    <r>
      <rPr>
        <sz val="10"/>
        <color theme="1"/>
        <rFont val="ＭＳ Ｐゴシック"/>
        <family val="3"/>
        <charset val="128"/>
      </rPr>
      <t>製造販売承認の状況を記載する</t>
    </r>
    <phoneticPr fontId="1"/>
  </si>
  <si>
    <t>小児・成人（意識障害等）
※代諾者必要</t>
    <phoneticPr fontId="1"/>
  </si>
  <si>
    <t>・乳児・新生児：1歳未満
・小児：１歳以上１８歳未満
・成人：18歳以上
・意識障害：意思決定ができない状態の者</t>
    <rPh sb="18" eb="21">
      <t>サイイジョウ</t>
    </rPh>
    <rPh sb="23" eb="24">
      <t>サイ</t>
    </rPh>
    <rPh sb="24" eb="26">
      <t>ミマン</t>
    </rPh>
    <rPh sb="55" eb="56">
      <t>モノ</t>
    </rPh>
    <phoneticPr fontId="1"/>
  </si>
  <si>
    <t>10,000円　×　請求期間内の来院回数</t>
    <rPh sb="6" eb="7">
      <t>エン</t>
    </rPh>
    <rPh sb="16" eb="18">
      <t>ライイン</t>
    </rPh>
    <rPh sb="18" eb="20">
      <t>カイスウ</t>
    </rPh>
    <phoneticPr fontId="1"/>
  </si>
  <si>
    <t>10,000円　×　請求期間内の月数</t>
    <rPh sb="6" eb="7">
      <t>エン</t>
    </rPh>
    <phoneticPr fontId="1"/>
  </si>
  <si>
    <t>倉中書式(費)1(機)</t>
    <rPh sb="9" eb="10">
      <t>キ</t>
    </rPh>
    <phoneticPr fontId="1"/>
  </si>
  <si>
    <t>倉中書式(費)3(機)</t>
    <rPh sb="9" eb="10">
      <t>キ</t>
    </rPh>
    <phoneticPr fontId="1"/>
  </si>
  <si>
    <t>30,000円　×　請求期間内の月数</t>
    <rPh sb="6" eb="7">
      <t>エン</t>
    </rPh>
    <phoneticPr fontId="1"/>
  </si>
  <si>
    <t>（3）その他経費</t>
    <phoneticPr fontId="1"/>
  </si>
  <si>
    <t>（3）その他経費</t>
    <phoneticPr fontId="1"/>
  </si>
  <si>
    <t>TidyMed利用料　</t>
    <phoneticPr fontId="1"/>
  </si>
  <si>
    <t>終了報告書提出後</t>
    <phoneticPr fontId="1"/>
  </si>
  <si>
    <t>同意後脱落症例加算経費※
・スクリーニング項目に加え、被験者背景（過去の治療歴・併用薬・合併症など）のEDC入力、または/かつ適格性の依頼者レビュー対応をおこなった場合</t>
    <rPh sb="0" eb="2">
      <t>ドウイ</t>
    </rPh>
    <rPh sb="2" eb="3">
      <t>ゴ</t>
    </rPh>
    <rPh sb="3" eb="5">
      <t>ダツラク</t>
    </rPh>
    <rPh sb="5" eb="7">
      <t>ショウレイ</t>
    </rPh>
    <rPh sb="7" eb="9">
      <t>カサン</t>
    </rPh>
    <rPh sb="9" eb="11">
      <t>ケイヒ</t>
    </rPh>
    <phoneticPr fontId="11"/>
  </si>
  <si>
    <t>同意後脱落症例追跡調査経費※
・後治療の内容および　QOL調査や有効性評価などが発生する場合</t>
    <rPh sb="7" eb="9">
      <t>ツイセキ</t>
    </rPh>
    <rPh sb="9" eb="11">
      <t>チョウサ</t>
    </rPh>
    <phoneticPr fontId="11"/>
  </si>
  <si>
    <t>Ver.241009</t>
    <phoneticPr fontId="1"/>
  </si>
  <si>
    <t>Ver.241009</t>
    <phoneticPr fontId="1"/>
  </si>
  <si>
    <t>Ver.241009</t>
    <phoneticPr fontId="1"/>
  </si>
  <si>
    <t>Ver.241009</t>
    <phoneticPr fontId="1"/>
  </si>
  <si>
    <t>Ver.241009</t>
    <phoneticPr fontId="1"/>
  </si>
  <si>
    <t>・初回IRB審議月から１年毎および終了報告書提出月に被験者来院の状況をとりまとめて、翌月に請求書を発行し、入金は請求書に記載の振込期限までとする</t>
    <phoneticPr fontId="1"/>
  </si>
  <si>
    <r>
      <t>・初回IRB審議月の1年後の月末および終了報告書提出月で締め、翌月に請求書を発行し、入金は請求書に記載の振込期限までとする
・終了報告書提出後のSDV・モニタリング・監査等に必要な経費</t>
    </r>
    <r>
      <rPr>
        <sz val="11"/>
        <color theme="1"/>
        <rFont val="ＭＳ Ｐゴシック"/>
        <family val="3"/>
        <charset val="128"/>
      </rPr>
      <t>は、実施月の翌月に請求書を発行し、入金は請求書に記載の振込期限までとする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</si>
</sst>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20"/>
      <color theme="1"/>
      <name val="游ゴシック"/>
      <family val="2"/>
      <charset val="128"/>
      <scheme val="minor"/>
    </font>
    <font>
      <sz val="9"/>
      <color theme="1"/>
      <name val="ＭＳ Ｐゴシック"/>
      <family val="3"/>
      <charset val="128"/>
    </font>
    <font>
      <sz val="10"/>
      <color theme="1"/>
      <name val="ＭＳ Ｐゴシック"/>
      <family val="3"/>
      <charset val="128"/>
    </font>
    <font>
      <sz val="18"/>
      <color theme="1"/>
      <name val="ＭＳ Ｐゴシック"/>
      <family val="3"/>
      <charset val="128"/>
    </font>
    <font>
      <b/>
      <sz val="10"/>
      <color theme="1"/>
      <name val="ＭＳ Ｐゴシック"/>
      <family val="3"/>
      <charset val="128"/>
    </font>
    <font>
      <strike/>
      <sz val="10"/>
      <color rgb="FFFF0000"/>
      <name val="ＭＳ Ｐゴシック"/>
      <family val="3"/>
      <charset val="128"/>
    </font>
    <font>
      <b/>
      <sz val="11"/>
      <color theme="1"/>
      <name val="游ゴシック"/>
      <family val="2"/>
      <charset val="128"/>
      <scheme val="minor"/>
    </font>
    <font>
      <sz val="6"/>
      <name val="游ゴシック"/>
      <family val="3"/>
      <charset val="128"/>
      <scheme val="minor"/>
    </font>
    <font>
      <sz val="11"/>
      <name val="ＭＳ Ｐゴシック"/>
      <family val="3"/>
      <charset val="128"/>
    </font>
    <font>
      <b/>
      <sz val="14"/>
      <color theme="1"/>
      <name val="ＭＳ Ｐゴシック"/>
      <family val="3"/>
      <charset val="128"/>
    </font>
    <font>
      <b/>
      <sz val="11"/>
      <color theme="1"/>
      <name val="ＭＳ Ｐゴシック"/>
      <family val="3"/>
      <charset val="128"/>
    </font>
    <font>
      <sz val="11"/>
      <color theme="1"/>
      <name val="游ゴシック"/>
      <family val="2"/>
      <charset val="128"/>
      <scheme val="minor"/>
    </font>
    <font>
      <sz val="10"/>
      <color rgb="FF7030A0"/>
      <name val="ＭＳ Ｐゴシック"/>
      <family val="3"/>
      <charset val="128"/>
    </font>
    <font>
      <sz val="1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5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s>
  <cellStyleXfs count="2">
    <xf numFmtId="0" fontId="0" fillId="0" borderId="0">
      <alignment vertical="center"/>
    </xf>
    <xf numFmtId="9" fontId="15" fillId="0" borderId="0" applyFont="0" applyFill="0" applyBorder="0" applyAlignment="0" applyProtection="0">
      <alignment vertical="center"/>
    </xf>
  </cellStyleXfs>
  <cellXfs count="277">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16"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6" fillId="0" borderId="7" xfId="0" applyFont="1" applyBorder="1" applyAlignment="1">
      <alignment horizontal="justify" vertical="center" wrapText="1"/>
    </xf>
    <xf numFmtId="0" fontId="6" fillId="2"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5" xfId="0" applyFont="1" applyBorder="1" applyAlignment="1">
      <alignment horizontal="justify" vertical="center" wrapText="1"/>
    </xf>
    <xf numFmtId="0" fontId="6" fillId="0" borderId="6" xfId="0" applyFont="1" applyBorder="1" applyAlignment="1">
      <alignment horizontal="justify" vertical="center" wrapText="1"/>
    </xf>
    <xf numFmtId="0" fontId="6" fillId="2"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Border="1" applyAlignment="1">
      <alignment horizontal="justify" vertical="center" wrapText="1"/>
    </xf>
    <xf numFmtId="0" fontId="6" fillId="0" borderId="29" xfId="0" applyFont="1" applyBorder="1" applyAlignment="1">
      <alignment horizontal="center" vertical="center" wrapText="1"/>
    </xf>
    <xf numFmtId="0" fontId="6" fillId="2" borderId="29"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5" xfId="0" applyFont="1" applyBorder="1" applyAlignment="1">
      <alignment horizontal="justify" vertical="center" wrapText="1"/>
    </xf>
    <xf numFmtId="0" fontId="6" fillId="0" borderId="0" xfId="0" applyFont="1">
      <alignment vertical="center"/>
    </xf>
    <xf numFmtId="0" fontId="6" fillId="0" borderId="15" xfId="0" applyFont="1" applyBorder="1">
      <alignment vertical="center"/>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2" borderId="1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5" xfId="0" applyFont="1" applyBorder="1" applyAlignment="1">
      <alignment horizontal="center" vertical="center"/>
    </xf>
    <xf numFmtId="0" fontId="6" fillId="2" borderId="33"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30"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2" xfId="0" applyFont="1" applyBorder="1" applyAlignment="1">
      <alignment horizontal="justify" vertical="center" wrapText="1"/>
    </xf>
    <xf numFmtId="0" fontId="6" fillId="3" borderId="30" xfId="0" applyFont="1" applyFill="1" applyBorder="1" applyAlignment="1">
      <alignment horizontal="center" vertical="center" wrapText="1"/>
    </xf>
    <xf numFmtId="0" fontId="6" fillId="0" borderId="15" xfId="0" applyFont="1" applyBorder="1" applyAlignment="1">
      <alignment vertical="top" wrapText="1"/>
    </xf>
    <xf numFmtId="0" fontId="6" fillId="0" borderId="1" xfId="0" applyFont="1" applyBorder="1" applyAlignment="1">
      <alignment vertical="top" wrapText="1"/>
    </xf>
    <xf numFmtId="0" fontId="2" fillId="0" borderId="16" xfId="0" applyFont="1" applyBorder="1" applyAlignment="1">
      <alignment horizontal="justify" vertical="center"/>
    </xf>
    <xf numFmtId="0" fontId="12" fillId="0" borderId="0" xfId="0" applyFont="1" applyBorder="1" applyAlignment="1">
      <alignment vertical="center" wrapText="1"/>
    </xf>
    <xf numFmtId="0" fontId="13" fillId="0" borderId="0" xfId="0" applyFont="1" applyAlignment="1">
      <alignment horizontal="left" vertical="center"/>
    </xf>
    <xf numFmtId="0" fontId="3" fillId="0" borderId="0" xfId="0" applyFont="1" applyAlignment="1">
      <alignment vertical="center"/>
    </xf>
    <xf numFmtId="0" fontId="14" fillId="0" borderId="0" xfId="0" applyFont="1" applyBorder="1" applyAlignment="1">
      <alignment vertical="center"/>
    </xf>
    <xf numFmtId="0" fontId="2" fillId="0" borderId="16" xfId="0" applyFont="1" applyBorder="1" applyAlignment="1">
      <alignment horizontal="center" vertical="center" textRotation="255"/>
    </xf>
    <xf numFmtId="0" fontId="12" fillId="0" borderId="0" xfId="0" applyFont="1" applyBorder="1" applyAlignment="1">
      <alignment horizontal="left" vertical="center"/>
    </xf>
    <xf numFmtId="0" fontId="2" fillId="0" borderId="38" xfId="0" applyFont="1" applyBorder="1" applyAlignment="1">
      <alignment horizontal="justify" vertical="center" wrapText="1"/>
    </xf>
    <xf numFmtId="0" fontId="2" fillId="0" borderId="38" xfId="0" applyFont="1" applyBorder="1" applyAlignment="1">
      <alignment vertical="center" wrapText="1"/>
    </xf>
    <xf numFmtId="0" fontId="2" fillId="0" borderId="38" xfId="0" applyFont="1" applyBorder="1" applyAlignment="1">
      <alignment horizontal="center" vertical="center" wrapText="1"/>
    </xf>
    <xf numFmtId="0" fontId="2" fillId="0" borderId="0" xfId="0" applyFont="1" applyBorder="1" applyAlignment="1">
      <alignment vertical="center" wrapText="1"/>
    </xf>
    <xf numFmtId="0" fontId="0" fillId="0" borderId="0" xfId="0" applyFont="1" applyBorder="1" applyAlignment="1">
      <alignment vertical="center" wrapText="1"/>
    </xf>
    <xf numFmtId="0" fontId="12" fillId="0" borderId="0" xfId="0" applyFont="1" applyAlignment="1">
      <alignment vertical="center"/>
    </xf>
    <xf numFmtId="0" fontId="2" fillId="2" borderId="16" xfId="0" applyFont="1" applyFill="1" applyBorder="1" applyAlignment="1">
      <alignment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0" fillId="0" borderId="0" xfId="0" applyFont="1" applyBorder="1" applyAlignment="1">
      <alignment vertical="center" wrapText="1"/>
    </xf>
    <xf numFmtId="0" fontId="2" fillId="0" borderId="23" xfId="0" applyFont="1" applyBorder="1" applyAlignment="1">
      <alignment horizontal="center" vertical="center" wrapText="1"/>
    </xf>
    <xf numFmtId="3" fontId="2" fillId="0" borderId="16" xfId="0" applyNumberFormat="1" applyFont="1" applyBorder="1" applyAlignment="1">
      <alignment vertical="center" wrapText="1"/>
    </xf>
    <xf numFmtId="9" fontId="2" fillId="0" borderId="0" xfId="1" applyFont="1">
      <alignment vertical="center"/>
    </xf>
    <xf numFmtId="0" fontId="2" fillId="2" borderId="23" xfId="0" applyFont="1" applyFill="1" applyBorder="1" applyAlignment="1">
      <alignment horizontal="center" vertical="center" wrapText="1"/>
    </xf>
    <xf numFmtId="3" fontId="2" fillId="0" borderId="23" xfId="0" applyNumberFormat="1" applyFont="1" applyBorder="1" applyAlignment="1">
      <alignment horizontal="center" vertical="center" wrapText="1"/>
    </xf>
    <xf numFmtId="0" fontId="2" fillId="0" borderId="16" xfId="0" applyFont="1" applyFill="1" applyBorder="1" applyAlignment="1">
      <alignment horizontal="justify" vertical="center"/>
    </xf>
    <xf numFmtId="0" fontId="2" fillId="0" borderId="23" xfId="0" applyFont="1" applyBorder="1" applyAlignment="1">
      <alignment horizontal="center" vertical="center" shrinkToFit="1"/>
    </xf>
    <xf numFmtId="0" fontId="2" fillId="2" borderId="16" xfId="0" applyFont="1" applyFill="1" applyBorder="1" applyAlignment="1">
      <alignment horizontal="justify" vertical="center" wrapText="1"/>
    </xf>
    <xf numFmtId="3" fontId="2" fillId="0" borderId="16" xfId="0" applyNumberFormat="1" applyFont="1" applyBorder="1" applyAlignment="1">
      <alignment horizontal="center" vertical="center" wrapText="1"/>
    </xf>
    <xf numFmtId="0" fontId="2" fillId="0" borderId="16" xfId="0" applyFont="1" applyFill="1" applyBorder="1" applyAlignment="1">
      <alignment horizontal="center" vertical="center"/>
    </xf>
    <xf numFmtId="0" fontId="2" fillId="0" borderId="16" xfId="0" applyFont="1" applyBorder="1" applyAlignment="1">
      <alignment horizontal="center" vertical="center" shrinkToFit="1"/>
    </xf>
    <xf numFmtId="0" fontId="6" fillId="0" borderId="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50" xfId="0" applyFont="1" applyBorder="1" applyAlignment="1">
      <alignment horizontal="center" vertical="center" wrapText="1"/>
    </xf>
    <xf numFmtId="0" fontId="6" fillId="0" borderId="52" xfId="0" applyFont="1" applyFill="1" applyBorder="1" applyAlignment="1">
      <alignment horizontal="center" vertical="center" wrapText="1"/>
    </xf>
    <xf numFmtId="0" fontId="6" fillId="2" borderId="49" xfId="0" applyFont="1" applyFill="1" applyBorder="1" applyAlignment="1">
      <alignment horizontal="center" vertical="center" wrapText="1"/>
    </xf>
    <xf numFmtId="3" fontId="2" fillId="0" borderId="16" xfId="0" applyNumberFormat="1" applyFont="1" applyFill="1" applyBorder="1" applyAlignment="1">
      <alignment vertical="center" wrapText="1"/>
    </xf>
    <xf numFmtId="3" fontId="2" fillId="0" borderId="16" xfId="0" applyNumberFormat="1" applyFont="1" applyFill="1" applyBorder="1" applyAlignment="1">
      <alignment horizontal="center" vertical="center" wrapText="1"/>
    </xf>
    <xf numFmtId="3" fontId="2" fillId="2" borderId="16" xfId="0" applyNumberFormat="1" applyFont="1" applyFill="1" applyBorder="1" applyAlignment="1">
      <alignment vertical="center" wrapText="1"/>
    </xf>
    <xf numFmtId="3" fontId="2" fillId="0" borderId="16" xfId="0" applyNumberFormat="1" applyFont="1" applyBorder="1" applyAlignment="1">
      <alignment horizontal="center" vertical="center"/>
    </xf>
    <xf numFmtId="0" fontId="6" fillId="0" borderId="1" xfId="0" applyFont="1" applyBorder="1" applyAlignment="1">
      <alignment horizontal="justify"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vertical="center" wrapText="1"/>
    </xf>
    <xf numFmtId="0" fontId="6" fillId="0" borderId="1" xfId="0" applyFont="1" applyBorder="1" applyAlignment="1">
      <alignment vertical="center"/>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0"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vertical="center" wrapText="1"/>
    </xf>
    <xf numFmtId="0" fontId="5" fillId="0" borderId="16" xfId="0" applyFont="1" applyBorder="1" applyAlignment="1">
      <alignment vertical="center" textRotation="255" shrinkToFit="1"/>
    </xf>
    <xf numFmtId="0" fontId="2" fillId="0" borderId="17" xfId="0" applyFont="1" applyBorder="1" applyAlignment="1">
      <alignment horizontal="justify" vertical="center" wrapText="1"/>
    </xf>
    <xf numFmtId="0" fontId="2" fillId="0" borderId="23" xfId="0" applyFont="1" applyBorder="1" applyAlignment="1">
      <alignment horizontal="left" vertical="center" wrapText="1"/>
    </xf>
    <xf numFmtId="0" fontId="2" fillId="0" borderId="16" xfId="0" applyFont="1" applyBorder="1" applyAlignment="1">
      <alignment horizontal="center" vertical="center"/>
    </xf>
    <xf numFmtId="0" fontId="2" fillId="0" borderId="16" xfId="0" applyFont="1" applyBorder="1" applyAlignment="1">
      <alignment horizontal="justify" vertical="center" wrapText="1"/>
    </xf>
    <xf numFmtId="0" fontId="6" fillId="0" borderId="34" xfId="0" applyFont="1" applyBorder="1" applyAlignment="1">
      <alignment horizontal="justify" vertical="center" wrapText="1"/>
    </xf>
    <xf numFmtId="3" fontId="2" fillId="0" borderId="20" xfId="0" applyNumberFormat="1" applyFont="1" applyBorder="1" applyAlignment="1">
      <alignment horizontal="right" vertical="center" wrapText="1"/>
    </xf>
    <xf numFmtId="3" fontId="2" fillId="0" borderId="16" xfId="0" applyNumberFormat="1" applyFont="1" applyBorder="1" applyAlignment="1">
      <alignment horizontal="right" vertical="center" wrapText="1"/>
    </xf>
    <xf numFmtId="3" fontId="2" fillId="0" borderId="16" xfId="0" applyNumberFormat="1" applyFont="1" applyFill="1" applyBorder="1" applyAlignment="1">
      <alignment horizontal="right" vertical="center" wrapText="1"/>
    </xf>
    <xf numFmtId="3" fontId="2" fillId="2" borderId="16" xfId="0" applyNumberFormat="1" applyFont="1" applyFill="1" applyBorder="1" applyAlignment="1">
      <alignment horizontal="right" vertical="center" wrapText="1"/>
    </xf>
    <xf numFmtId="0" fontId="6" fillId="0" borderId="24" xfId="0" applyFont="1" applyBorder="1" applyAlignment="1">
      <alignment horizontal="justify" vertical="center" wrapText="1"/>
    </xf>
    <xf numFmtId="0" fontId="6" fillId="0" borderId="49" xfId="0" applyFont="1" applyBorder="1" applyAlignment="1">
      <alignment horizontal="justify" vertical="center" wrapText="1"/>
    </xf>
    <xf numFmtId="0" fontId="6" fillId="0" borderId="51" xfId="0" applyFont="1" applyBorder="1" applyAlignment="1">
      <alignment horizontal="left" vertical="center" wrapText="1"/>
    </xf>
    <xf numFmtId="0" fontId="6" fillId="3" borderId="49"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3" borderId="33" xfId="0" applyFont="1" applyFill="1" applyBorder="1" applyAlignment="1">
      <alignment horizontal="center" vertical="center" wrapText="1"/>
    </xf>
    <xf numFmtId="0" fontId="6" fillId="0" borderId="3" xfId="0" applyFont="1" applyBorder="1" applyAlignment="1">
      <alignment horizontal="justify" vertical="center" wrapText="1"/>
    </xf>
    <xf numFmtId="0" fontId="6" fillId="0" borderId="0" xfId="0" applyFont="1" applyAlignment="1">
      <alignment horizontal="center" vertical="center"/>
    </xf>
    <xf numFmtId="0" fontId="6" fillId="3" borderId="2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5" xfId="0" applyFont="1" applyBorder="1" applyAlignment="1">
      <alignment vertical="center"/>
    </xf>
    <xf numFmtId="0" fontId="6" fillId="0" borderId="3" xfId="0" applyFont="1" applyBorder="1" applyAlignment="1">
      <alignment vertical="center"/>
    </xf>
    <xf numFmtId="0" fontId="0" fillId="0" borderId="16" xfId="0" applyFill="1" applyBorder="1" applyAlignment="1">
      <alignment horizontal="center" vertical="center"/>
    </xf>
    <xf numFmtId="0" fontId="2" fillId="0" borderId="16" xfId="0" applyFont="1" applyFill="1" applyBorder="1" applyAlignment="1">
      <alignment horizontal="justify" vertical="center" wrapText="1"/>
    </xf>
    <xf numFmtId="0" fontId="2" fillId="0" borderId="16" xfId="0" applyFont="1" applyBorder="1" applyAlignment="1">
      <alignment vertical="center" textRotation="255" shrinkToFit="1"/>
    </xf>
    <xf numFmtId="3" fontId="2" fillId="0" borderId="0" xfId="0" applyNumberFormat="1" applyFont="1">
      <alignment vertical="center"/>
    </xf>
    <xf numFmtId="0" fontId="2" fillId="0" borderId="0" xfId="0" applyFont="1" applyFill="1" applyBorder="1">
      <alignment vertical="center"/>
    </xf>
    <xf numFmtId="3" fontId="2" fillId="0" borderId="0" xfId="0" applyNumberFormat="1" applyFont="1" applyFill="1" applyBorder="1" applyAlignment="1">
      <alignment horizontal="right" vertical="center" wrapText="1"/>
    </xf>
    <xf numFmtId="3" fontId="2" fillId="0" borderId="0" xfId="0" applyNumberFormat="1" applyFont="1" applyFill="1" applyBorder="1">
      <alignment vertical="center"/>
    </xf>
    <xf numFmtId="176" fontId="2" fillId="0" borderId="16" xfId="0" applyNumberFormat="1" applyFont="1" applyFill="1" applyBorder="1" applyAlignment="1">
      <alignment vertical="center" wrapText="1"/>
    </xf>
    <xf numFmtId="0" fontId="2" fillId="0" borderId="16" xfId="0" applyFont="1" applyFill="1" applyBorder="1" applyAlignment="1">
      <alignment horizontal="left" vertical="center"/>
    </xf>
    <xf numFmtId="0" fontId="2" fillId="0" borderId="18" xfId="0" applyFont="1" applyFill="1" applyBorder="1" applyAlignment="1">
      <alignment horizontal="justify" vertical="center" wrapText="1"/>
    </xf>
    <xf numFmtId="0" fontId="6" fillId="0" borderId="15" xfId="0" applyFont="1" applyBorder="1" applyAlignment="1">
      <alignment vertical="center" wrapText="1"/>
    </xf>
    <xf numFmtId="0" fontId="12" fillId="0" borderId="0" xfId="0" applyFont="1">
      <alignment vertical="center"/>
    </xf>
    <xf numFmtId="0" fontId="12" fillId="0" borderId="21" xfId="0" applyFont="1" applyBorder="1" applyAlignment="1">
      <alignment vertical="center" textRotation="255" shrinkToFit="1"/>
    </xf>
    <xf numFmtId="0" fontId="12" fillId="0" borderId="17" xfId="0" applyFont="1" applyBorder="1" applyAlignment="1">
      <alignment horizontal="justify" vertical="center" wrapText="1"/>
    </xf>
    <xf numFmtId="0" fontId="6" fillId="0" borderId="11" xfId="0" applyFont="1" applyBorder="1" applyAlignment="1">
      <alignment horizontal="right" vertical="center" wrapText="1"/>
    </xf>
    <xf numFmtId="0" fontId="6" fillId="0" borderId="8" xfId="0" applyFont="1" applyBorder="1" applyAlignment="1">
      <alignment horizontal="right" vertical="center" wrapText="1"/>
    </xf>
    <xf numFmtId="0" fontId="6" fillId="0" borderId="4" xfId="0" applyFont="1" applyBorder="1" applyAlignment="1">
      <alignment horizontal="right" vertical="center" wrapText="1"/>
    </xf>
    <xf numFmtId="0" fontId="6" fillId="0" borderId="3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0" xfId="0" applyFont="1" applyBorder="1" applyAlignment="1">
      <alignment horizontal="left"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1" xfId="0" applyFont="1" applyFill="1" applyBorder="1" applyAlignment="1">
      <alignment vertical="center" wrapText="1"/>
    </xf>
    <xf numFmtId="0" fontId="6" fillId="0" borderId="32" xfId="0" applyFont="1" applyFill="1" applyBorder="1" applyAlignment="1">
      <alignment vertical="center" wrapText="1"/>
    </xf>
    <xf numFmtId="0" fontId="6" fillId="0" borderId="1" xfId="0" applyFont="1" applyBorder="1" applyAlignment="1">
      <alignment vertical="center"/>
    </xf>
    <xf numFmtId="0" fontId="6" fillId="0" borderId="3" xfId="0" applyFont="1" applyBorder="1" applyAlignment="1">
      <alignment vertical="center"/>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5" xfId="0" applyFont="1" applyBorder="1" applyAlignment="1">
      <alignment vertical="center" wrapText="1"/>
    </xf>
    <xf numFmtId="0" fontId="6" fillId="0" borderId="15" xfId="0" applyFont="1" applyBorder="1" applyAlignment="1">
      <alignment vertical="center"/>
    </xf>
    <xf numFmtId="0" fontId="6" fillId="0" borderId="50" xfId="0" applyFont="1" applyBorder="1" applyAlignment="1">
      <alignment horizontal="left" vertical="center" wrapText="1"/>
    </xf>
    <xf numFmtId="0" fontId="6" fillId="0" borderId="51" xfId="0" applyFont="1" applyBorder="1" applyAlignment="1">
      <alignment vertical="center" wrapText="1"/>
    </xf>
    <xf numFmtId="0" fontId="6" fillId="0" borderId="52" xfId="0" applyFont="1" applyBorder="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2" fillId="0" borderId="9" xfId="0" applyFont="1" applyBorder="1" applyAlignment="1">
      <alignment vertical="center" wrapText="1"/>
    </xf>
    <xf numFmtId="0" fontId="2" fillId="0" borderId="9" xfId="0" applyFont="1" applyBorder="1" applyAlignment="1">
      <alignment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textRotation="255" shrinkToFit="1"/>
    </xf>
    <xf numFmtId="0" fontId="6" fillId="0" borderId="15" xfId="0" applyFont="1" applyBorder="1" applyAlignment="1">
      <alignment horizontal="center" vertical="center" textRotation="255" wrapText="1"/>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47"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7" xfId="0" applyFont="1" applyBorder="1" applyAlignment="1">
      <alignment horizontal="left" vertical="center" wrapText="1"/>
    </xf>
    <xf numFmtId="0" fontId="6" fillId="0" borderId="48" xfId="0" applyFont="1" applyBorder="1" applyAlignment="1">
      <alignment vertical="center" wrapText="1"/>
    </xf>
    <xf numFmtId="0" fontId="6" fillId="0" borderId="29" xfId="0" applyFont="1" applyBorder="1" applyAlignment="1">
      <alignment vertical="center" wrapText="1"/>
    </xf>
    <xf numFmtId="0" fontId="6" fillId="0" borderId="9" xfId="0" applyFont="1" applyBorder="1" applyAlignment="1">
      <alignment horizontal="right" vertical="center" wrapText="1"/>
    </xf>
    <xf numFmtId="0" fontId="6" fillId="0" borderId="7" xfId="0" applyFont="1" applyBorder="1" applyAlignment="1">
      <alignment horizontal="righ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0" xfId="0" applyFont="1" applyBorder="1" applyAlignment="1">
      <alignment horizontal="left" vertical="top" wrapText="1"/>
    </xf>
    <xf numFmtId="0" fontId="6" fillId="0" borderId="51" xfId="0" applyFont="1" applyBorder="1" applyAlignment="1">
      <alignment vertical="top" wrapText="1"/>
    </xf>
    <xf numFmtId="0" fontId="6" fillId="0" borderId="52" xfId="0" applyFont="1" applyBorder="1" applyAlignment="1">
      <alignment vertical="top" wrapText="1"/>
    </xf>
    <xf numFmtId="0" fontId="2" fillId="0" borderId="17" xfId="0" applyFont="1" applyBorder="1" applyAlignment="1">
      <alignment vertical="center" shrinkToFit="1"/>
    </xf>
    <xf numFmtId="0" fontId="2" fillId="0" borderId="21" xfId="0" applyFont="1" applyBorder="1" applyAlignment="1">
      <alignment vertical="center" shrinkToFit="1"/>
    </xf>
    <xf numFmtId="0" fontId="2" fillId="0" borderId="18" xfId="0" applyFont="1" applyBorder="1" applyAlignment="1">
      <alignment vertical="center" shrinkToFit="1"/>
    </xf>
    <xf numFmtId="0" fontId="2" fillId="0" borderId="16" xfId="0" applyFont="1" applyBorder="1" applyAlignment="1">
      <alignment vertical="center" textRotation="255"/>
    </xf>
    <xf numFmtId="0" fontId="2" fillId="0" borderId="17" xfId="0" applyFont="1" applyBorder="1" applyAlignment="1">
      <alignment horizontal="justify" vertical="center" wrapText="1"/>
    </xf>
    <xf numFmtId="0" fontId="2" fillId="0" borderId="18"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1" xfId="0" applyFont="1" applyBorder="1" applyAlignment="1">
      <alignment vertical="center" wrapText="1"/>
    </xf>
    <xf numFmtId="0" fontId="2" fillId="0" borderId="18" xfId="0" applyFont="1" applyBorder="1" applyAlignment="1">
      <alignment vertical="center" wrapText="1"/>
    </xf>
    <xf numFmtId="0" fontId="2" fillId="0" borderId="0" xfId="0" applyFont="1" applyFill="1" applyAlignment="1">
      <alignment horizontal="right" vertical="center"/>
    </xf>
    <xf numFmtId="0" fontId="0" fillId="0" borderId="0" xfId="0" applyAlignment="1">
      <alignment horizontal="right" vertical="center"/>
    </xf>
    <xf numFmtId="0" fontId="14" fillId="0" borderId="19" xfId="0" applyFont="1" applyBorder="1" applyAlignment="1">
      <alignment horizontal="justify" vertical="center"/>
    </xf>
    <xf numFmtId="0" fontId="14" fillId="0" borderId="19" xfId="0" applyFont="1" applyBorder="1" applyAlignment="1">
      <alignment vertical="center"/>
    </xf>
    <xf numFmtId="0" fontId="10" fillId="0" borderId="19" xfId="0" applyFont="1" applyBorder="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2" fillId="0" borderId="23" xfId="0" applyFont="1" applyFill="1" applyBorder="1" applyAlignment="1">
      <alignment horizontal="justify" vertical="center"/>
    </xf>
    <xf numFmtId="0" fontId="2" fillId="0" borderId="20" xfId="0" applyFont="1" applyFill="1" applyBorder="1" applyAlignment="1">
      <alignment horizontal="justify"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vertical="center"/>
    </xf>
    <xf numFmtId="0" fontId="2" fillId="0" borderId="21"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horizontal="right" vertical="center" wrapText="1"/>
    </xf>
    <xf numFmtId="0" fontId="2" fillId="0" borderId="21" xfId="0" applyFont="1" applyBorder="1" applyAlignment="1">
      <alignment horizontal="right" vertical="center" wrapText="1"/>
    </xf>
    <xf numFmtId="0" fontId="2" fillId="0" borderId="18" xfId="0" applyFont="1" applyBorder="1" applyAlignment="1">
      <alignment horizontal="righ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2" fillId="0" borderId="16" xfId="0" applyFont="1" applyBorder="1" applyAlignment="1">
      <alignment vertical="center" textRotation="255" shrinkToFit="1"/>
    </xf>
    <xf numFmtId="0" fontId="0" fillId="0" borderId="21" xfId="0" applyFont="1" applyBorder="1" applyAlignment="1">
      <alignment horizontal="center" vertical="center"/>
    </xf>
    <xf numFmtId="0" fontId="0" fillId="0" borderId="18" xfId="0" applyFont="1" applyBorder="1" applyAlignment="1">
      <alignment horizontal="center" vertical="center"/>
    </xf>
    <xf numFmtId="0" fontId="0" fillId="0" borderId="21" xfId="0" applyFont="1" applyBorder="1" applyAlignment="1">
      <alignment vertical="center" wrapText="1"/>
    </xf>
    <xf numFmtId="0" fontId="0" fillId="0" borderId="18" xfId="0" applyFont="1" applyBorder="1" applyAlignment="1">
      <alignment vertical="center" wrapText="1"/>
    </xf>
    <xf numFmtId="0" fontId="12" fillId="0" borderId="0" xfId="0" applyFont="1" applyBorder="1" applyAlignment="1">
      <alignment vertical="center" wrapText="1"/>
    </xf>
    <xf numFmtId="0" fontId="2" fillId="0" borderId="0" xfId="0" applyFont="1" applyAlignment="1">
      <alignment vertical="top" wrapText="1"/>
    </xf>
    <xf numFmtId="0" fontId="13" fillId="0" borderId="0" xfId="0" applyFont="1" applyAlignment="1">
      <alignment horizontal="left" vertical="center"/>
    </xf>
    <xf numFmtId="0" fontId="0" fillId="0" borderId="0" xfId="0" applyAlignment="1">
      <alignment vertical="center"/>
    </xf>
    <xf numFmtId="3" fontId="2" fillId="0" borderId="17" xfId="0" applyNumberFormat="1" applyFont="1" applyBorder="1" applyAlignment="1">
      <alignment vertical="center" wrapText="1"/>
    </xf>
    <xf numFmtId="0" fontId="0" fillId="0" borderId="21" xfId="0" applyFont="1" applyBorder="1" applyAlignment="1">
      <alignment vertical="center"/>
    </xf>
    <xf numFmtId="0" fontId="0" fillId="0" borderId="18" xfId="0" applyFont="1" applyBorder="1" applyAlignment="1">
      <alignment vertical="center"/>
    </xf>
    <xf numFmtId="3" fontId="12" fillId="0" borderId="17" xfId="0" applyNumberFormat="1" applyFont="1" applyBorder="1" applyAlignment="1">
      <alignment vertical="center" wrapText="1"/>
    </xf>
    <xf numFmtId="0" fontId="17" fillId="0" borderId="21" xfId="0" applyFont="1" applyBorder="1" applyAlignment="1">
      <alignment vertical="center" wrapText="1"/>
    </xf>
    <xf numFmtId="0" fontId="17" fillId="0" borderId="21" xfId="0" applyFont="1" applyBorder="1" applyAlignment="1">
      <alignment vertical="center"/>
    </xf>
    <xf numFmtId="0" fontId="17" fillId="0" borderId="18" xfId="0" applyFont="1" applyBorder="1" applyAlignment="1">
      <alignment vertical="center"/>
    </xf>
    <xf numFmtId="0" fontId="2" fillId="0"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20" xfId="0" applyBorder="1" applyAlignment="1">
      <alignment horizontal="center" vertical="center"/>
    </xf>
    <xf numFmtId="0" fontId="5" fillId="0" borderId="23" xfId="0" applyFont="1" applyBorder="1" applyAlignment="1">
      <alignment vertical="center" textRotation="255"/>
    </xf>
    <xf numFmtId="0" fontId="2" fillId="0" borderId="20" xfId="0" applyFont="1" applyBorder="1" applyAlignment="1">
      <alignment vertical="center" textRotation="255"/>
    </xf>
    <xf numFmtId="0" fontId="2" fillId="0" borderId="23" xfId="0" applyFont="1" applyBorder="1" applyAlignment="1">
      <alignment horizontal="center" vertical="center"/>
    </xf>
    <xf numFmtId="0" fontId="2" fillId="0" borderId="53"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6" xfId="0" applyFont="1" applyBorder="1" applyAlignment="1">
      <alignment vertical="center" wrapText="1"/>
    </xf>
    <xf numFmtId="3" fontId="2" fillId="0" borderId="17" xfId="0" applyNumberFormat="1" applyFont="1" applyBorder="1" applyAlignment="1">
      <alignment horizontal="left" vertical="center" wrapText="1"/>
    </xf>
    <xf numFmtId="0" fontId="2" fillId="0" borderId="21" xfId="0" applyFont="1" applyBorder="1" applyAlignment="1">
      <alignment horizontal="left" vertical="center" wrapText="1"/>
    </xf>
    <xf numFmtId="0" fontId="2" fillId="0" borderId="18" xfId="0" applyFont="1" applyBorder="1" applyAlignment="1">
      <alignment horizontal="left" vertical="center" wrapText="1"/>
    </xf>
    <xf numFmtId="0" fontId="2" fillId="0" borderId="16" xfId="0" applyFont="1" applyBorder="1" applyAlignment="1">
      <alignment horizontal="justify" vertical="center" wrapText="1"/>
    </xf>
    <xf numFmtId="0" fontId="2" fillId="0" borderId="39" xfId="0" applyFont="1" applyBorder="1" applyAlignment="1">
      <alignment horizontal="left" vertical="center"/>
    </xf>
    <xf numFmtId="0" fontId="2" fillId="0" borderId="38" xfId="0" applyFont="1" applyBorder="1" applyAlignment="1">
      <alignment horizontal="left" vertical="center"/>
    </xf>
    <xf numFmtId="0" fontId="2" fillId="0" borderId="40" xfId="0" applyFont="1" applyBorder="1" applyAlignment="1">
      <alignment horizontal="left" vertical="center"/>
    </xf>
    <xf numFmtId="0" fontId="2" fillId="0" borderId="44" xfId="0" applyFont="1" applyBorder="1" applyAlignment="1">
      <alignment horizontal="left" vertical="center"/>
    </xf>
    <xf numFmtId="0" fontId="2" fillId="0" borderId="0" xfId="0" applyFont="1" applyBorder="1" applyAlignment="1">
      <alignment horizontal="left" vertical="center"/>
    </xf>
    <xf numFmtId="0" fontId="2" fillId="0" borderId="45" xfId="0" applyFont="1" applyBorder="1" applyAlignment="1">
      <alignment horizontal="left" vertical="center"/>
    </xf>
    <xf numFmtId="0" fontId="2" fillId="0" borderId="22" xfId="0" applyFont="1" applyBorder="1" applyAlignment="1">
      <alignment horizontal="left" vertical="center"/>
    </xf>
    <xf numFmtId="0" fontId="2" fillId="0" borderId="19" xfId="0" applyFont="1" applyBorder="1" applyAlignment="1">
      <alignment horizontal="left" vertical="center"/>
    </xf>
    <xf numFmtId="0" fontId="2" fillId="0" borderId="46" xfId="0" applyFont="1" applyBorder="1" applyAlignment="1">
      <alignment horizontal="left" vertical="center"/>
    </xf>
    <xf numFmtId="0" fontId="2" fillId="0" borderId="39" xfId="0" applyFont="1" applyBorder="1" applyAlignment="1">
      <alignment horizontal="left" vertical="center" wrapText="1"/>
    </xf>
    <xf numFmtId="0" fontId="2" fillId="0" borderId="17" xfId="0" applyFont="1" applyBorder="1" applyAlignment="1">
      <alignment horizontal="justify" vertical="center" shrinkToFit="1"/>
    </xf>
    <xf numFmtId="0" fontId="2" fillId="0" borderId="0" xfId="0" applyFont="1" applyBorder="1" applyAlignment="1">
      <alignment vertical="center" wrapText="1"/>
    </xf>
    <xf numFmtId="0" fontId="0" fillId="0" borderId="0" xfId="0" applyFont="1" applyBorder="1" applyAlignment="1">
      <alignment vertical="center" wrapText="1"/>
    </xf>
    <xf numFmtId="0" fontId="2" fillId="0" borderId="16" xfId="0" applyFont="1" applyBorder="1" applyAlignment="1">
      <alignment horizontal="center" vertical="center"/>
    </xf>
    <xf numFmtId="0" fontId="2" fillId="0" borderId="16" xfId="0" applyFont="1" applyBorder="1" applyAlignment="1">
      <alignment vertical="center"/>
    </xf>
    <xf numFmtId="0" fontId="0" fillId="0" borderId="16" xfId="0" applyBorder="1" applyAlignment="1">
      <alignment horizontal="center" vertical="center"/>
    </xf>
    <xf numFmtId="0" fontId="0" fillId="0" borderId="0" xfId="0" applyAlignment="1">
      <alignment vertical="top" wrapText="1"/>
    </xf>
    <xf numFmtId="0" fontId="2" fillId="0" borderId="23" xfId="0" applyFont="1" applyBorder="1" applyAlignment="1">
      <alignment horizontal="center" vertical="center" wrapText="1"/>
    </xf>
    <xf numFmtId="0" fontId="12" fillId="0" borderId="16" xfId="0" applyFont="1" applyBorder="1" applyAlignment="1">
      <alignment horizontal="center" vertical="center"/>
    </xf>
    <xf numFmtId="0" fontId="2" fillId="0" borderId="17"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left" vertical="center" wrapText="1"/>
    </xf>
    <xf numFmtId="0" fontId="12" fillId="0" borderId="0" xfId="0" applyFont="1" applyBorder="1" applyAlignment="1">
      <alignment horizontal="left" vertical="center"/>
    </xf>
    <xf numFmtId="0" fontId="12" fillId="0" borderId="16" xfId="0" applyFont="1" applyBorder="1" applyAlignment="1">
      <alignment horizontal="left" vertical="center" wrapText="1"/>
    </xf>
    <xf numFmtId="0" fontId="12" fillId="0" borderId="16" xfId="0" applyFont="1" applyBorder="1" applyAlignment="1">
      <alignment horizontal="left" vertical="center"/>
    </xf>
    <xf numFmtId="0" fontId="0" fillId="0" borderId="53" xfId="0" applyBorder="1" applyAlignment="1">
      <alignment horizontal="center" vertical="center" wrapText="1"/>
    </xf>
    <xf numFmtId="0" fontId="0" fillId="0" borderId="20" xfId="0"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zoomScaleNormal="100" zoomScaleSheetLayoutView="100" workbookViewId="0"/>
  </sheetViews>
  <sheetFormatPr defaultRowHeight="13.5" x14ac:dyDescent="0.4"/>
  <cols>
    <col min="1" max="1" width="4" style="1" customWidth="1"/>
    <col min="2" max="2" width="32.625" style="1" customWidth="1"/>
    <col min="3" max="4" width="4" style="1" customWidth="1"/>
    <col min="5" max="5" width="27.625" style="1" customWidth="1"/>
    <col min="6" max="6" width="3.75" style="1" customWidth="1"/>
    <col min="7" max="7" width="27.625" style="1" customWidth="1"/>
    <col min="8" max="8" width="3.75" style="1" customWidth="1"/>
    <col min="9" max="9" width="27.625" style="1" customWidth="1"/>
    <col min="10" max="10" width="4.875" style="1" customWidth="1"/>
    <col min="11" max="11" width="54.125" style="20" customWidth="1"/>
    <col min="12" max="16384" width="9" style="1"/>
  </cols>
  <sheetData>
    <row r="1" spans="1:11" ht="13.5" customHeight="1" x14ac:dyDescent="0.4">
      <c r="A1" s="125" t="s">
        <v>452</v>
      </c>
      <c r="B1" s="125"/>
      <c r="H1" s="1" t="s">
        <v>77</v>
      </c>
      <c r="I1" s="6" t="s">
        <v>76</v>
      </c>
      <c r="J1" s="1" t="s">
        <v>77</v>
      </c>
    </row>
    <row r="2" spans="1:11" ht="13.5" customHeight="1" x14ac:dyDescent="0.4">
      <c r="A2" s="1" t="s">
        <v>75</v>
      </c>
      <c r="I2" s="6" t="s">
        <v>78</v>
      </c>
    </row>
    <row r="3" spans="1:11" ht="35.1" customHeight="1" x14ac:dyDescent="0.4">
      <c r="A3" s="156" t="s">
        <v>344</v>
      </c>
      <c r="B3" s="157"/>
      <c r="C3" s="157"/>
      <c r="D3" s="157"/>
      <c r="E3" s="157"/>
      <c r="F3" s="157"/>
      <c r="G3" s="157"/>
      <c r="H3" s="157"/>
      <c r="I3" s="157"/>
      <c r="J3" s="157"/>
    </row>
    <row r="4" spans="1:11" ht="45" customHeight="1" thickBot="1" x14ac:dyDescent="0.45">
      <c r="A4" s="158" t="s">
        <v>345</v>
      </c>
      <c r="B4" s="159"/>
      <c r="C4" s="159"/>
      <c r="D4" s="159"/>
      <c r="E4" s="159"/>
      <c r="F4" s="159"/>
      <c r="G4" s="159"/>
      <c r="H4" s="159"/>
      <c r="I4" s="159"/>
      <c r="J4" s="159"/>
    </row>
    <row r="5" spans="1:11" ht="24.95" customHeight="1" thickBot="1" x14ac:dyDescent="0.45">
      <c r="A5" s="160" t="s">
        <v>0</v>
      </c>
      <c r="B5" s="160" t="s">
        <v>1</v>
      </c>
      <c r="C5" s="161" t="s">
        <v>2</v>
      </c>
      <c r="D5" s="160" t="s">
        <v>143</v>
      </c>
      <c r="E5" s="160"/>
      <c r="F5" s="160"/>
      <c r="G5" s="160"/>
      <c r="H5" s="160"/>
      <c r="I5" s="160"/>
      <c r="J5" s="161" t="s">
        <v>2</v>
      </c>
    </row>
    <row r="6" spans="1:11" ht="24.95" customHeight="1" thickBot="1" x14ac:dyDescent="0.45">
      <c r="A6" s="160"/>
      <c r="B6" s="160"/>
      <c r="C6" s="161"/>
      <c r="D6" s="160" t="s">
        <v>140</v>
      </c>
      <c r="E6" s="160"/>
      <c r="F6" s="160" t="s">
        <v>141</v>
      </c>
      <c r="G6" s="160"/>
      <c r="H6" s="160" t="s">
        <v>142</v>
      </c>
      <c r="I6" s="160"/>
      <c r="J6" s="161"/>
      <c r="K6" s="21" t="s">
        <v>105</v>
      </c>
    </row>
    <row r="7" spans="1:11" ht="35.1" customHeight="1" thickBot="1" x14ac:dyDescent="0.45">
      <c r="A7" s="83" t="s">
        <v>79</v>
      </c>
      <c r="B7" s="7" t="s">
        <v>3</v>
      </c>
      <c r="C7" s="87">
        <v>2</v>
      </c>
      <c r="D7" s="8" t="s">
        <v>36</v>
      </c>
      <c r="E7" s="87" t="s">
        <v>4</v>
      </c>
      <c r="F7" s="8"/>
      <c r="G7" s="87" t="s">
        <v>5</v>
      </c>
      <c r="H7" s="8" t="s">
        <v>36</v>
      </c>
      <c r="I7" s="87" t="s">
        <v>6</v>
      </c>
      <c r="J7" s="9">
        <f>C7*(COUNTIF(D7,"●")*1+COUNTIF(F7,"●")*3+COUNTIF(H7,"●")*5)</f>
        <v>0</v>
      </c>
      <c r="K7" s="21" t="s">
        <v>373</v>
      </c>
    </row>
    <row r="8" spans="1:11" ht="35.1" customHeight="1" thickBot="1" x14ac:dyDescent="0.45">
      <c r="A8" s="83" t="s">
        <v>80</v>
      </c>
      <c r="B8" s="7" t="s">
        <v>7</v>
      </c>
      <c r="C8" s="87">
        <v>1</v>
      </c>
      <c r="D8" s="8" t="s">
        <v>36</v>
      </c>
      <c r="E8" s="87" t="s">
        <v>8</v>
      </c>
      <c r="F8" s="8" t="s">
        <v>36</v>
      </c>
      <c r="G8" s="87" t="s">
        <v>9</v>
      </c>
      <c r="H8" s="8" t="s">
        <v>36</v>
      </c>
      <c r="I8" s="87" t="s">
        <v>225</v>
      </c>
      <c r="J8" s="9">
        <f t="shared" ref="J8:J19" si="0">C8*(COUNTIF(D8,"●")*1+COUNTIF(F8,"●")*3+COUNTIF(H8,"●")*5)</f>
        <v>0</v>
      </c>
      <c r="K8" s="20" t="s">
        <v>374</v>
      </c>
    </row>
    <row r="9" spans="1:11" ht="35.1" customHeight="1" thickBot="1" x14ac:dyDescent="0.45">
      <c r="A9" s="80" t="s">
        <v>81</v>
      </c>
      <c r="B9" s="10" t="s">
        <v>10</v>
      </c>
      <c r="C9" s="80">
        <v>1</v>
      </c>
      <c r="D9" s="8" t="s">
        <v>36</v>
      </c>
      <c r="E9" s="80" t="s">
        <v>11</v>
      </c>
      <c r="F9" s="8" t="s">
        <v>36</v>
      </c>
      <c r="G9" s="90" t="s">
        <v>103</v>
      </c>
      <c r="H9" s="8" t="s">
        <v>36</v>
      </c>
      <c r="I9" s="80" t="s">
        <v>12</v>
      </c>
      <c r="J9" s="9">
        <f t="shared" si="0"/>
        <v>0</v>
      </c>
      <c r="K9" s="21" t="s">
        <v>438</v>
      </c>
    </row>
    <row r="10" spans="1:11" ht="35.1" customHeight="1" thickBot="1" x14ac:dyDescent="0.45">
      <c r="A10" s="83" t="s">
        <v>82</v>
      </c>
      <c r="B10" s="7" t="s">
        <v>13</v>
      </c>
      <c r="C10" s="87">
        <v>2</v>
      </c>
      <c r="D10" s="8" t="s">
        <v>36</v>
      </c>
      <c r="E10" s="87" t="s">
        <v>14</v>
      </c>
      <c r="F10" s="8" t="s">
        <v>36</v>
      </c>
      <c r="G10" s="87" t="s">
        <v>15</v>
      </c>
      <c r="H10" s="8" t="s">
        <v>36</v>
      </c>
      <c r="I10" s="87" t="s">
        <v>16</v>
      </c>
      <c r="J10" s="9">
        <f t="shared" si="0"/>
        <v>0</v>
      </c>
      <c r="K10" s="20" t="s">
        <v>375</v>
      </c>
    </row>
    <row r="11" spans="1:11" ht="35.1" customHeight="1" thickBot="1" x14ac:dyDescent="0.45">
      <c r="A11" s="83" t="s">
        <v>83</v>
      </c>
      <c r="B11" s="7" t="s">
        <v>17</v>
      </c>
      <c r="C11" s="87">
        <v>5</v>
      </c>
      <c r="D11" s="8" t="s">
        <v>36</v>
      </c>
      <c r="E11" s="87" t="s">
        <v>18</v>
      </c>
      <c r="F11" s="9" t="s">
        <v>38</v>
      </c>
      <c r="G11" s="87" t="s">
        <v>38</v>
      </c>
      <c r="H11" s="9" t="s">
        <v>38</v>
      </c>
      <c r="I11" s="87" t="s">
        <v>38</v>
      </c>
      <c r="J11" s="9">
        <f>C11*(COUNTIF(D11,"●")*1)</f>
        <v>0</v>
      </c>
      <c r="K11" s="21" t="s">
        <v>376</v>
      </c>
    </row>
    <row r="12" spans="1:11" ht="35.1" customHeight="1" thickBot="1" x14ac:dyDescent="0.45">
      <c r="A12" s="83" t="s">
        <v>84</v>
      </c>
      <c r="B12" s="7" t="s">
        <v>19</v>
      </c>
      <c r="C12" s="87">
        <v>1</v>
      </c>
      <c r="D12" s="8"/>
      <c r="E12" s="87" t="s">
        <v>20</v>
      </c>
      <c r="F12" s="8" t="s">
        <v>36</v>
      </c>
      <c r="G12" s="87" t="s">
        <v>21</v>
      </c>
      <c r="H12" s="8" t="s">
        <v>36</v>
      </c>
      <c r="I12" s="87" t="s">
        <v>22</v>
      </c>
      <c r="J12" s="9">
        <f t="shared" si="0"/>
        <v>0</v>
      </c>
      <c r="K12" s="20" t="s">
        <v>377</v>
      </c>
    </row>
    <row r="13" spans="1:11" ht="35.1" customHeight="1" thickBot="1" x14ac:dyDescent="0.45">
      <c r="A13" s="133" t="s">
        <v>85</v>
      </c>
      <c r="B13" s="79" t="s">
        <v>35</v>
      </c>
      <c r="C13" s="81">
        <v>2</v>
      </c>
      <c r="D13" s="12" t="s">
        <v>36</v>
      </c>
      <c r="E13" s="81" t="s">
        <v>334</v>
      </c>
      <c r="F13" s="12" t="s">
        <v>36</v>
      </c>
      <c r="G13" s="81" t="s">
        <v>343</v>
      </c>
      <c r="H13" s="12"/>
      <c r="I13" s="81" t="s">
        <v>341</v>
      </c>
      <c r="J13" s="13">
        <f t="shared" si="0"/>
        <v>0</v>
      </c>
      <c r="K13" s="151" t="s">
        <v>378</v>
      </c>
    </row>
    <row r="14" spans="1:11" ht="35.1" customHeight="1" thickBot="1" x14ac:dyDescent="0.45">
      <c r="A14" s="145"/>
      <c r="B14" s="103" t="s">
        <v>349</v>
      </c>
      <c r="C14" s="72">
        <v>3</v>
      </c>
      <c r="D14" s="74" t="s">
        <v>36</v>
      </c>
      <c r="E14" s="104" t="s">
        <v>350</v>
      </c>
      <c r="F14" s="105"/>
      <c r="G14" s="153" t="s">
        <v>367</v>
      </c>
      <c r="H14" s="154"/>
      <c r="I14" s="155"/>
      <c r="J14" s="73">
        <f>C14*(COUNTIF(D14,"●")*1*F14)</f>
        <v>0</v>
      </c>
      <c r="K14" s="151"/>
    </row>
    <row r="15" spans="1:11" ht="35.1" customHeight="1" thickBot="1" x14ac:dyDescent="0.45">
      <c r="A15" s="134"/>
      <c r="B15" s="102" t="s">
        <v>39</v>
      </c>
      <c r="C15" s="148"/>
      <c r="D15" s="149"/>
      <c r="E15" s="149"/>
      <c r="F15" s="149"/>
      <c r="G15" s="149"/>
      <c r="H15" s="149"/>
      <c r="I15" s="150"/>
      <c r="J15" s="14" t="s">
        <v>38</v>
      </c>
      <c r="K15" s="152"/>
    </row>
    <row r="16" spans="1:11" ht="77.25" customHeight="1" thickBot="1" x14ac:dyDescent="0.45">
      <c r="A16" s="80" t="s">
        <v>86</v>
      </c>
      <c r="B16" s="10" t="s">
        <v>23</v>
      </c>
      <c r="C16" s="80">
        <v>1</v>
      </c>
      <c r="D16" s="8" t="s">
        <v>36</v>
      </c>
      <c r="E16" s="80" t="s">
        <v>24</v>
      </c>
      <c r="F16" s="8" t="s">
        <v>36</v>
      </c>
      <c r="G16" s="90" t="s">
        <v>439</v>
      </c>
      <c r="H16" s="8" t="s">
        <v>36</v>
      </c>
      <c r="I16" s="80" t="s">
        <v>25</v>
      </c>
      <c r="J16" s="9">
        <f t="shared" si="0"/>
        <v>0</v>
      </c>
      <c r="K16" s="124" t="s">
        <v>440</v>
      </c>
    </row>
    <row r="17" spans="1:11" ht="35.1" customHeight="1" x14ac:dyDescent="0.4">
      <c r="A17" s="133" t="s">
        <v>87</v>
      </c>
      <c r="B17" s="11" t="s">
        <v>98</v>
      </c>
      <c r="C17" s="37">
        <v>1</v>
      </c>
      <c r="D17" s="12" t="s">
        <v>36</v>
      </c>
      <c r="E17" s="37" t="s">
        <v>26</v>
      </c>
      <c r="F17" s="12" t="s">
        <v>36</v>
      </c>
      <c r="G17" s="37" t="s">
        <v>346</v>
      </c>
      <c r="H17" s="12" t="s">
        <v>36</v>
      </c>
      <c r="I17" s="37" t="s">
        <v>27</v>
      </c>
      <c r="J17" s="13">
        <f t="shared" si="0"/>
        <v>0</v>
      </c>
      <c r="K17" s="140" t="s">
        <v>379</v>
      </c>
    </row>
    <row r="18" spans="1:11" ht="35.1" customHeight="1" thickBot="1" x14ac:dyDescent="0.45">
      <c r="A18" s="134"/>
      <c r="B18" s="102" t="s">
        <v>39</v>
      </c>
      <c r="C18" s="148"/>
      <c r="D18" s="149"/>
      <c r="E18" s="149"/>
      <c r="F18" s="149"/>
      <c r="G18" s="149"/>
      <c r="H18" s="149"/>
      <c r="I18" s="150"/>
      <c r="J18" s="14" t="s">
        <v>38</v>
      </c>
      <c r="K18" s="141"/>
    </row>
    <row r="19" spans="1:11" ht="35.1" customHeight="1" x14ac:dyDescent="0.4">
      <c r="A19" s="133" t="s">
        <v>88</v>
      </c>
      <c r="B19" s="15" t="s">
        <v>99</v>
      </c>
      <c r="C19" s="16">
        <v>1</v>
      </c>
      <c r="D19" s="17" t="s">
        <v>36</v>
      </c>
      <c r="E19" s="16" t="s">
        <v>28</v>
      </c>
      <c r="F19" s="17" t="s">
        <v>36</v>
      </c>
      <c r="G19" s="16" t="s">
        <v>347</v>
      </c>
      <c r="H19" s="17" t="s">
        <v>36</v>
      </c>
      <c r="I19" s="16" t="s">
        <v>29</v>
      </c>
      <c r="J19" s="18">
        <f t="shared" si="0"/>
        <v>0</v>
      </c>
      <c r="K19" s="140" t="s">
        <v>380</v>
      </c>
    </row>
    <row r="20" spans="1:11" ht="35.1" customHeight="1" thickBot="1" x14ac:dyDescent="0.45">
      <c r="A20" s="134"/>
      <c r="B20" s="7" t="s">
        <v>39</v>
      </c>
      <c r="C20" s="142"/>
      <c r="D20" s="143"/>
      <c r="E20" s="143"/>
      <c r="F20" s="143"/>
      <c r="G20" s="143"/>
      <c r="H20" s="143"/>
      <c r="I20" s="144"/>
      <c r="J20" s="9" t="s">
        <v>38</v>
      </c>
      <c r="K20" s="141"/>
    </row>
    <row r="21" spans="1:11" ht="35.1" customHeight="1" thickBot="1" x14ac:dyDescent="0.45">
      <c r="A21" s="133" t="s">
        <v>89</v>
      </c>
      <c r="B21" s="11" t="s">
        <v>366</v>
      </c>
      <c r="C21" s="37">
        <v>2</v>
      </c>
      <c r="D21" s="12" t="s">
        <v>36</v>
      </c>
      <c r="E21" s="37" t="s">
        <v>30</v>
      </c>
      <c r="F21" s="12" t="s">
        <v>36</v>
      </c>
      <c r="G21" s="37" t="s">
        <v>348</v>
      </c>
      <c r="H21" s="12" t="s">
        <v>36</v>
      </c>
      <c r="I21" s="37" t="s">
        <v>31</v>
      </c>
      <c r="J21" s="13">
        <f>C21*(COUNTIF(D21,"●")*1+COUNTIF(F21,"●")*3+COUNTIF(H21,"●")*5)</f>
        <v>0</v>
      </c>
      <c r="K21" s="151" t="s">
        <v>381</v>
      </c>
    </row>
    <row r="22" spans="1:11" ht="35.1" customHeight="1" thickBot="1" x14ac:dyDescent="0.45">
      <c r="A22" s="134"/>
      <c r="B22" s="102" t="s">
        <v>39</v>
      </c>
      <c r="C22" s="148"/>
      <c r="D22" s="149"/>
      <c r="E22" s="149"/>
      <c r="F22" s="149"/>
      <c r="G22" s="149"/>
      <c r="H22" s="149"/>
      <c r="I22" s="150"/>
      <c r="J22" s="14" t="s">
        <v>38</v>
      </c>
      <c r="K22" s="151"/>
    </row>
    <row r="23" spans="1:11" ht="35.1" customHeight="1" thickBot="1" x14ac:dyDescent="0.45">
      <c r="A23" s="133" t="s">
        <v>90</v>
      </c>
      <c r="B23" s="11" t="s">
        <v>100</v>
      </c>
      <c r="C23" s="36">
        <v>7</v>
      </c>
      <c r="D23" s="33" t="s">
        <v>36</v>
      </c>
      <c r="E23" s="106" t="s">
        <v>223</v>
      </c>
      <c r="F23" s="107"/>
      <c r="G23" s="135" t="s">
        <v>224</v>
      </c>
      <c r="H23" s="136"/>
      <c r="I23" s="137"/>
      <c r="J23" s="13">
        <f>C23*(COUNTIF(D23,"●")*1*F23)</f>
        <v>0</v>
      </c>
      <c r="K23" s="151" t="s">
        <v>382</v>
      </c>
    </row>
    <row r="24" spans="1:11" ht="35.1" customHeight="1" thickBot="1" x14ac:dyDescent="0.45">
      <c r="A24" s="134"/>
      <c r="B24" s="102" t="s">
        <v>39</v>
      </c>
      <c r="C24" s="148" t="s">
        <v>77</v>
      </c>
      <c r="D24" s="149"/>
      <c r="E24" s="149"/>
      <c r="F24" s="149"/>
      <c r="G24" s="149"/>
      <c r="H24" s="149"/>
      <c r="I24" s="150"/>
      <c r="J24" s="14" t="s">
        <v>38</v>
      </c>
      <c r="K24" s="151"/>
    </row>
    <row r="25" spans="1:11" ht="35.1" customHeight="1" thickBot="1" x14ac:dyDescent="0.45">
      <c r="A25" s="133" t="s">
        <v>92</v>
      </c>
      <c r="B25" s="11" t="s">
        <v>101</v>
      </c>
      <c r="C25" s="36">
        <v>2</v>
      </c>
      <c r="D25" s="33"/>
      <c r="E25" s="106" t="s">
        <v>223</v>
      </c>
      <c r="F25" s="107"/>
      <c r="G25" s="135" t="s">
        <v>224</v>
      </c>
      <c r="H25" s="136"/>
      <c r="I25" s="137"/>
      <c r="J25" s="13">
        <f>C25*(COUNTIF(D25,"●")*1*F25)</f>
        <v>0</v>
      </c>
      <c r="K25" s="151" t="s">
        <v>383</v>
      </c>
    </row>
    <row r="26" spans="1:11" ht="35.1" customHeight="1" thickBot="1" x14ac:dyDescent="0.45">
      <c r="A26" s="134"/>
      <c r="B26" s="102" t="s">
        <v>39</v>
      </c>
      <c r="C26" s="148" t="s">
        <v>227</v>
      </c>
      <c r="D26" s="149"/>
      <c r="E26" s="149"/>
      <c r="F26" s="149"/>
      <c r="G26" s="149"/>
      <c r="H26" s="149"/>
      <c r="I26" s="150"/>
      <c r="J26" s="14" t="s">
        <v>38</v>
      </c>
      <c r="K26" s="151"/>
    </row>
    <row r="27" spans="1:11" ht="35.1" customHeight="1" x14ac:dyDescent="0.4">
      <c r="A27" s="133" t="s">
        <v>93</v>
      </c>
      <c r="B27" s="15" t="s">
        <v>102</v>
      </c>
      <c r="C27" s="36">
        <v>5</v>
      </c>
      <c r="D27" s="33"/>
      <c r="E27" s="106" t="s">
        <v>223</v>
      </c>
      <c r="F27" s="107"/>
      <c r="G27" s="135" t="s">
        <v>224</v>
      </c>
      <c r="H27" s="136"/>
      <c r="I27" s="137"/>
      <c r="J27" s="13">
        <f>C27*(COUNTIF(D27,"●")*1*F27)</f>
        <v>0</v>
      </c>
      <c r="K27" s="140" t="s">
        <v>384</v>
      </c>
    </row>
    <row r="28" spans="1:11" ht="35.1" customHeight="1" thickBot="1" x14ac:dyDescent="0.45">
      <c r="A28" s="134"/>
      <c r="B28" s="108" t="s">
        <v>39</v>
      </c>
      <c r="C28" s="142"/>
      <c r="D28" s="143"/>
      <c r="E28" s="143"/>
      <c r="F28" s="143"/>
      <c r="G28" s="143"/>
      <c r="H28" s="143"/>
      <c r="I28" s="144"/>
      <c r="J28" s="9" t="s">
        <v>38</v>
      </c>
      <c r="K28" s="141"/>
    </row>
    <row r="29" spans="1:11" ht="35.1" customHeight="1" thickBot="1" x14ac:dyDescent="0.45">
      <c r="A29" s="83" t="s">
        <v>94</v>
      </c>
      <c r="B29" s="7" t="s">
        <v>32</v>
      </c>
      <c r="C29" s="87">
        <v>5</v>
      </c>
      <c r="D29" s="8"/>
      <c r="E29" s="87" t="s">
        <v>33</v>
      </c>
      <c r="F29" s="8" t="s">
        <v>36</v>
      </c>
      <c r="G29" s="87" t="s">
        <v>34</v>
      </c>
      <c r="H29" s="9" t="s">
        <v>38</v>
      </c>
      <c r="I29" s="87" t="s">
        <v>38</v>
      </c>
      <c r="J29" s="9">
        <f>C29*(COUNTIF(D29,"●")*1+COUNTIF(F29,"●")*3)</f>
        <v>0</v>
      </c>
      <c r="K29" s="84" t="s">
        <v>385</v>
      </c>
    </row>
    <row r="30" spans="1:11" ht="35.1" customHeight="1" x14ac:dyDescent="0.4">
      <c r="A30" s="133" t="s">
        <v>95</v>
      </c>
      <c r="B30" s="19" t="s">
        <v>229</v>
      </c>
      <c r="C30" s="39"/>
      <c r="D30" s="131" t="s">
        <v>228</v>
      </c>
      <c r="E30" s="132"/>
      <c r="F30" s="131"/>
      <c r="G30" s="138"/>
      <c r="H30" s="138"/>
      <c r="I30" s="139"/>
      <c r="J30" s="13">
        <f>C30</f>
        <v>0</v>
      </c>
      <c r="K30" s="146" t="s">
        <v>386</v>
      </c>
    </row>
    <row r="31" spans="1:11" ht="35.1" customHeight="1" thickBot="1" x14ac:dyDescent="0.45">
      <c r="A31" s="145"/>
      <c r="B31" s="102" t="s">
        <v>104</v>
      </c>
      <c r="C31" s="148" t="s">
        <v>77</v>
      </c>
      <c r="D31" s="149"/>
      <c r="E31" s="149"/>
      <c r="F31" s="149"/>
      <c r="G31" s="149"/>
      <c r="H31" s="149"/>
      <c r="I31" s="150"/>
      <c r="J31" s="9" t="s">
        <v>38</v>
      </c>
      <c r="K31" s="147"/>
    </row>
    <row r="32" spans="1:11" ht="35.1" customHeight="1" x14ac:dyDescent="0.4">
      <c r="A32" s="145"/>
      <c r="B32" s="19" t="s">
        <v>229</v>
      </c>
      <c r="C32" s="39"/>
      <c r="D32" s="131" t="s">
        <v>228</v>
      </c>
      <c r="E32" s="132"/>
      <c r="F32" s="131"/>
      <c r="G32" s="138"/>
      <c r="H32" s="138"/>
      <c r="I32" s="139"/>
      <c r="J32" s="13">
        <f>C32</f>
        <v>0</v>
      </c>
      <c r="K32" s="147"/>
    </row>
    <row r="33" spans="1:11" ht="35.1" customHeight="1" thickBot="1" x14ac:dyDescent="0.45">
      <c r="A33" s="145"/>
      <c r="B33" s="102" t="s">
        <v>104</v>
      </c>
      <c r="C33" s="148" t="s">
        <v>77</v>
      </c>
      <c r="D33" s="149"/>
      <c r="E33" s="149"/>
      <c r="F33" s="149"/>
      <c r="G33" s="149"/>
      <c r="H33" s="149"/>
      <c r="I33" s="150"/>
      <c r="J33" s="9" t="s">
        <v>38</v>
      </c>
      <c r="K33" s="147"/>
    </row>
    <row r="34" spans="1:11" ht="35.1" customHeight="1" thickBot="1" x14ac:dyDescent="0.45">
      <c r="A34" s="128" t="s">
        <v>37</v>
      </c>
      <c r="B34" s="129"/>
      <c r="C34" s="129"/>
      <c r="D34" s="129"/>
      <c r="E34" s="129"/>
      <c r="F34" s="129"/>
      <c r="G34" s="129"/>
      <c r="H34" s="129"/>
      <c r="I34" s="130"/>
      <c r="J34" s="87">
        <f>SUM(J7:J33)</f>
        <v>0</v>
      </c>
    </row>
  </sheetData>
  <mergeCells count="44">
    <mergeCell ref="A3:J3"/>
    <mergeCell ref="A4:J4"/>
    <mergeCell ref="A5:A6"/>
    <mergeCell ref="B5:B6"/>
    <mergeCell ref="C5:C6"/>
    <mergeCell ref="D5:I5"/>
    <mergeCell ref="J5:J6"/>
    <mergeCell ref="D6:E6"/>
    <mergeCell ref="F6:G6"/>
    <mergeCell ref="H6:I6"/>
    <mergeCell ref="A13:A15"/>
    <mergeCell ref="K13:K15"/>
    <mergeCell ref="C15:I15"/>
    <mergeCell ref="A17:A18"/>
    <mergeCell ref="K17:K18"/>
    <mergeCell ref="C18:I18"/>
    <mergeCell ref="G14:I14"/>
    <mergeCell ref="A19:A20"/>
    <mergeCell ref="K19:K20"/>
    <mergeCell ref="C20:I20"/>
    <mergeCell ref="A21:A22"/>
    <mergeCell ref="K21:K22"/>
    <mergeCell ref="C22:I22"/>
    <mergeCell ref="A23:A24"/>
    <mergeCell ref="G23:I23"/>
    <mergeCell ref="K23:K24"/>
    <mergeCell ref="C24:I24"/>
    <mergeCell ref="A25:A26"/>
    <mergeCell ref="G25:I25"/>
    <mergeCell ref="K25:K26"/>
    <mergeCell ref="C26:I26"/>
    <mergeCell ref="K27:K28"/>
    <mergeCell ref="C28:I28"/>
    <mergeCell ref="A30:A33"/>
    <mergeCell ref="D30:E30"/>
    <mergeCell ref="K30:K33"/>
    <mergeCell ref="C31:I31"/>
    <mergeCell ref="C33:I33"/>
    <mergeCell ref="A34:I34"/>
    <mergeCell ref="D32:E32"/>
    <mergeCell ref="A27:A28"/>
    <mergeCell ref="G27:I27"/>
    <mergeCell ref="F30:I30"/>
    <mergeCell ref="F32:I32"/>
  </mergeCells>
  <phoneticPr fontId="1"/>
  <dataValidations count="1">
    <dataValidation type="list" allowBlank="1" showInputMessage="1" showErrorMessage="1" sqref="F21 H21 F29 F7:F10 H7:H10 F12:F13 D27 D7:D14 F16:F17 H16:H17 D16:D17 D19 F19 H19 D21 D29 D23 D25 H12:H13">
      <formula1>"　,●"</formula1>
    </dataValidation>
  </dataValidations>
  <pageMargins left="0.31496062992125984" right="0.11811023622047245" top="0.55118110236220474" bottom="0.55118110236220474" header="0.31496062992125984" footer="0.31496062992125984"/>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Normal="100" zoomScaleSheetLayoutView="100" workbookViewId="0"/>
  </sheetViews>
  <sheetFormatPr defaultRowHeight="13.5" x14ac:dyDescent="0.4"/>
  <cols>
    <col min="1" max="1" width="3.625" style="1" customWidth="1"/>
    <col min="2" max="2" width="32.625" style="1" customWidth="1"/>
    <col min="3" max="4" width="3.625" style="1" customWidth="1"/>
    <col min="5" max="5" width="27.625" style="1" customWidth="1"/>
    <col min="6" max="6" width="3.625" style="1" customWidth="1"/>
    <col min="7" max="7" width="29.25" style="1" customWidth="1"/>
    <col min="8" max="8" width="3.625" style="1" customWidth="1"/>
    <col min="9" max="9" width="27.625" style="1" customWidth="1"/>
    <col min="10" max="10" width="4.625" style="1" customWidth="1"/>
    <col min="11" max="11" width="54.125" style="20" customWidth="1"/>
    <col min="12" max="16384" width="9" style="1"/>
  </cols>
  <sheetData>
    <row r="1" spans="1:11" x14ac:dyDescent="0.4">
      <c r="A1" s="125" t="s">
        <v>455</v>
      </c>
      <c r="H1" s="1" t="s">
        <v>77</v>
      </c>
      <c r="I1" s="6" t="s">
        <v>76</v>
      </c>
      <c r="J1" s="1" t="s">
        <v>77</v>
      </c>
    </row>
    <row r="2" spans="1:11" x14ac:dyDescent="0.4">
      <c r="A2" s="1" t="s">
        <v>443</v>
      </c>
      <c r="I2" s="6" t="s">
        <v>78</v>
      </c>
    </row>
    <row r="3" spans="1:11" ht="35.1" customHeight="1" x14ac:dyDescent="0.4">
      <c r="A3" s="156" t="s">
        <v>355</v>
      </c>
      <c r="B3" s="157"/>
      <c r="C3" s="157"/>
      <c r="D3" s="157"/>
      <c r="E3" s="157"/>
      <c r="F3" s="157"/>
      <c r="G3" s="157"/>
      <c r="H3" s="157"/>
      <c r="I3" s="157"/>
      <c r="J3" s="157"/>
    </row>
    <row r="4" spans="1:11" ht="45" customHeight="1" thickBot="1" x14ac:dyDescent="0.45">
      <c r="A4" s="158" t="s">
        <v>356</v>
      </c>
      <c r="B4" s="159"/>
      <c r="C4" s="159"/>
      <c r="D4" s="159"/>
      <c r="E4" s="159"/>
      <c r="F4" s="159"/>
      <c r="G4" s="159"/>
      <c r="H4" s="159"/>
      <c r="I4" s="159"/>
      <c r="J4" s="159"/>
    </row>
    <row r="5" spans="1:11" s="20" customFormat="1" ht="24.95" customHeight="1" thickBot="1" x14ac:dyDescent="0.45">
      <c r="A5" s="162" t="s">
        <v>0</v>
      </c>
      <c r="B5" s="160" t="s">
        <v>1</v>
      </c>
      <c r="C5" s="161" t="s">
        <v>2</v>
      </c>
      <c r="D5" s="163" t="s">
        <v>143</v>
      </c>
      <c r="E5" s="164"/>
      <c r="F5" s="164"/>
      <c r="G5" s="164"/>
      <c r="H5" s="164"/>
      <c r="I5" s="165"/>
      <c r="J5" s="161" t="s">
        <v>2</v>
      </c>
    </row>
    <row r="6" spans="1:11" s="20" customFormat="1" ht="24.95" customHeight="1" thickBot="1" x14ac:dyDescent="0.45">
      <c r="A6" s="162"/>
      <c r="B6" s="160"/>
      <c r="C6" s="161"/>
      <c r="D6" s="160" t="s">
        <v>140</v>
      </c>
      <c r="E6" s="160"/>
      <c r="F6" s="160" t="s">
        <v>141</v>
      </c>
      <c r="G6" s="160"/>
      <c r="H6" s="160" t="s">
        <v>142</v>
      </c>
      <c r="I6" s="160"/>
      <c r="J6" s="161"/>
      <c r="K6" s="21" t="s">
        <v>105</v>
      </c>
    </row>
    <row r="7" spans="1:11" s="20" customFormat="1" ht="99" customHeight="1" thickBot="1" x14ac:dyDescent="0.45">
      <c r="A7" s="83" t="s">
        <v>79</v>
      </c>
      <c r="B7" s="7" t="s">
        <v>106</v>
      </c>
      <c r="C7" s="87">
        <v>2</v>
      </c>
      <c r="D7" s="8" t="s">
        <v>36</v>
      </c>
      <c r="E7" s="23" t="s">
        <v>357</v>
      </c>
      <c r="F7" s="25" t="s">
        <v>36</v>
      </c>
      <c r="G7" s="22" t="s">
        <v>108</v>
      </c>
      <c r="H7" s="8"/>
      <c r="I7" s="22" t="s">
        <v>109</v>
      </c>
      <c r="J7" s="9">
        <f>C7*(COUNTIF(D7,"●")*1+COUNTIF(F7,"●")*3+COUNTIF(H7,"●")*5)</f>
        <v>0</v>
      </c>
      <c r="K7" s="40" t="s">
        <v>387</v>
      </c>
    </row>
    <row r="8" spans="1:11" s="20" customFormat="1" ht="35.1" customHeight="1" thickBot="1" x14ac:dyDescent="0.45">
      <c r="A8" s="83" t="s">
        <v>80</v>
      </c>
      <c r="B8" s="7" t="s">
        <v>3</v>
      </c>
      <c r="C8" s="87">
        <v>2</v>
      </c>
      <c r="D8" s="8" t="s">
        <v>36</v>
      </c>
      <c r="E8" s="86" t="s">
        <v>4</v>
      </c>
      <c r="F8" s="25"/>
      <c r="G8" s="87" t="s">
        <v>5</v>
      </c>
      <c r="H8" s="8" t="s">
        <v>36</v>
      </c>
      <c r="I8" s="87" t="s">
        <v>6</v>
      </c>
      <c r="J8" s="9">
        <f>C8*(COUNTIF(D8,"●")*1+COUNTIF(F8,"●")*3+COUNTIF(H8,"●")*5)</f>
        <v>0</v>
      </c>
      <c r="K8" s="21" t="s">
        <v>388</v>
      </c>
    </row>
    <row r="9" spans="1:11" s="20" customFormat="1" ht="35.1" customHeight="1" thickBot="1" x14ac:dyDescent="0.45">
      <c r="A9" s="80" t="s">
        <v>81</v>
      </c>
      <c r="B9" s="7" t="s">
        <v>7</v>
      </c>
      <c r="C9" s="80">
        <v>1</v>
      </c>
      <c r="D9" s="8"/>
      <c r="E9" s="86" t="s">
        <v>8</v>
      </c>
      <c r="F9" s="25" t="s">
        <v>36</v>
      </c>
      <c r="G9" s="87" t="s">
        <v>9</v>
      </c>
      <c r="H9" s="8" t="s">
        <v>36</v>
      </c>
      <c r="I9" s="87" t="s">
        <v>225</v>
      </c>
      <c r="J9" s="9">
        <f>C9*(COUNTIF(D9,"●")*1+COUNTIF(F9,"●")*3+COUNTIF(H9,"●")*5)</f>
        <v>0</v>
      </c>
      <c r="K9" s="20" t="s">
        <v>389</v>
      </c>
    </row>
    <row r="10" spans="1:11" s="20" customFormat="1" ht="75" customHeight="1" thickBot="1" x14ac:dyDescent="0.45">
      <c r="A10" s="83" t="s">
        <v>82</v>
      </c>
      <c r="B10" s="10" t="s">
        <v>23</v>
      </c>
      <c r="C10" s="80">
        <v>1</v>
      </c>
      <c r="D10" s="8" t="s">
        <v>36</v>
      </c>
      <c r="E10" s="89" t="s">
        <v>337</v>
      </c>
      <c r="F10" s="25"/>
      <c r="G10" s="90" t="s">
        <v>226</v>
      </c>
      <c r="H10" s="8" t="s">
        <v>36</v>
      </c>
      <c r="I10" s="80" t="s">
        <v>25</v>
      </c>
      <c r="J10" s="9">
        <f>C10*(COUNTIF(D10,"●")*1+COUNTIF(F10,"●")*3+COUNTIF(H10,"●")*5)</f>
        <v>0</v>
      </c>
      <c r="K10" s="124" t="s">
        <v>440</v>
      </c>
    </row>
    <row r="11" spans="1:11" s="20" customFormat="1" ht="35.1" customHeight="1" thickBot="1" x14ac:dyDescent="0.45">
      <c r="A11" s="133" t="s">
        <v>83</v>
      </c>
      <c r="B11" s="11" t="s">
        <v>110</v>
      </c>
      <c r="C11" s="81">
        <v>1</v>
      </c>
      <c r="D11" s="12" t="s">
        <v>36</v>
      </c>
      <c r="E11" s="109" t="s">
        <v>230</v>
      </c>
      <c r="F11" s="27" t="s">
        <v>36</v>
      </c>
      <c r="G11" s="37" t="s">
        <v>358</v>
      </c>
      <c r="H11" s="12"/>
      <c r="I11" s="37" t="s">
        <v>231</v>
      </c>
      <c r="J11" s="13">
        <f>C11*(COUNTIF(D11,"●")*1+COUNTIF(F11,"●")*3+COUNTIF(H11,"●")*5)</f>
        <v>0</v>
      </c>
      <c r="K11" s="151" t="s">
        <v>390</v>
      </c>
    </row>
    <row r="12" spans="1:11" s="20" customFormat="1" ht="35.1" customHeight="1" thickBot="1" x14ac:dyDescent="0.45">
      <c r="A12" s="134"/>
      <c r="B12" s="102" t="s">
        <v>39</v>
      </c>
      <c r="C12" s="148"/>
      <c r="D12" s="149"/>
      <c r="E12" s="149"/>
      <c r="F12" s="149"/>
      <c r="G12" s="149"/>
      <c r="H12" s="149"/>
      <c r="I12" s="150"/>
      <c r="J12" s="14" t="s">
        <v>96</v>
      </c>
      <c r="K12" s="152"/>
    </row>
    <row r="13" spans="1:11" s="20" customFormat="1" ht="35.1" customHeight="1" x14ac:dyDescent="0.4">
      <c r="A13" s="133" t="s">
        <v>84</v>
      </c>
      <c r="B13" s="11" t="s">
        <v>111</v>
      </c>
      <c r="C13" s="37">
        <v>1</v>
      </c>
      <c r="D13" s="12" t="s">
        <v>36</v>
      </c>
      <c r="E13" s="109" t="s">
        <v>233</v>
      </c>
      <c r="F13" s="33"/>
      <c r="G13" s="37" t="s">
        <v>359</v>
      </c>
      <c r="H13" s="12" t="s">
        <v>36</v>
      </c>
      <c r="I13" s="37" t="s">
        <v>232</v>
      </c>
      <c r="J13" s="13">
        <f>C13*(COUNTIF(D13,"●")*1+COUNTIF(F13,"●")*3+COUNTIF(H13,"●")*5)</f>
        <v>0</v>
      </c>
      <c r="K13" s="140" t="s">
        <v>390</v>
      </c>
    </row>
    <row r="14" spans="1:11" s="20" customFormat="1" ht="35.1" customHeight="1" thickBot="1" x14ac:dyDescent="0.45">
      <c r="A14" s="134"/>
      <c r="B14" s="102" t="s">
        <v>39</v>
      </c>
      <c r="C14" s="148"/>
      <c r="D14" s="149"/>
      <c r="E14" s="149"/>
      <c r="F14" s="149"/>
      <c r="G14" s="149"/>
      <c r="H14" s="149"/>
      <c r="I14" s="150"/>
      <c r="J14" s="14" t="s">
        <v>96</v>
      </c>
      <c r="K14" s="141"/>
    </row>
    <row r="15" spans="1:11" s="20" customFormat="1" ht="35.1" customHeight="1" thickBot="1" x14ac:dyDescent="0.45">
      <c r="A15" s="133" t="s">
        <v>85</v>
      </c>
      <c r="B15" s="11" t="s">
        <v>112</v>
      </c>
      <c r="C15" s="36">
        <v>7</v>
      </c>
      <c r="D15" s="33"/>
      <c r="E15" s="106" t="s">
        <v>223</v>
      </c>
      <c r="F15" s="107"/>
      <c r="G15" s="135" t="s">
        <v>224</v>
      </c>
      <c r="H15" s="136"/>
      <c r="I15" s="137"/>
      <c r="J15" s="13">
        <f>C15*(COUNTIF(D15,"●")*1*F15)</f>
        <v>0</v>
      </c>
      <c r="K15" s="151" t="s">
        <v>391</v>
      </c>
    </row>
    <row r="16" spans="1:11" s="20" customFormat="1" ht="35.1" customHeight="1" thickBot="1" x14ac:dyDescent="0.45">
      <c r="A16" s="134"/>
      <c r="B16" s="102" t="s">
        <v>39</v>
      </c>
      <c r="C16" s="148"/>
      <c r="D16" s="149"/>
      <c r="E16" s="149"/>
      <c r="F16" s="149"/>
      <c r="G16" s="149"/>
      <c r="H16" s="149"/>
      <c r="I16" s="150"/>
      <c r="J16" s="14" t="s">
        <v>97</v>
      </c>
      <c r="K16" s="151"/>
    </row>
    <row r="17" spans="1:11" ht="35.1" customHeight="1" x14ac:dyDescent="0.4">
      <c r="A17" s="133" t="s">
        <v>238</v>
      </c>
      <c r="B17" s="19" t="s">
        <v>229</v>
      </c>
      <c r="C17" s="39"/>
      <c r="D17" s="131" t="s">
        <v>228</v>
      </c>
      <c r="E17" s="132"/>
      <c r="F17" s="131"/>
      <c r="G17" s="138"/>
      <c r="H17" s="138"/>
      <c r="I17" s="139"/>
      <c r="J17" s="13">
        <f>C17</f>
        <v>0</v>
      </c>
      <c r="K17" s="146" t="s">
        <v>392</v>
      </c>
    </row>
    <row r="18" spans="1:11" ht="35.1" customHeight="1" thickBot="1" x14ac:dyDescent="0.45">
      <c r="A18" s="145"/>
      <c r="B18" s="102" t="s">
        <v>104</v>
      </c>
      <c r="C18" s="148" t="s">
        <v>77</v>
      </c>
      <c r="D18" s="149"/>
      <c r="E18" s="149"/>
      <c r="F18" s="149"/>
      <c r="G18" s="149"/>
      <c r="H18" s="149"/>
      <c r="I18" s="150"/>
      <c r="J18" s="9" t="s">
        <v>38</v>
      </c>
      <c r="K18" s="147"/>
    </row>
    <row r="19" spans="1:11" ht="35.1" customHeight="1" x14ac:dyDescent="0.4">
      <c r="A19" s="145"/>
      <c r="B19" s="19" t="s">
        <v>229</v>
      </c>
      <c r="C19" s="39"/>
      <c r="D19" s="131" t="s">
        <v>228</v>
      </c>
      <c r="E19" s="132"/>
      <c r="F19" s="131"/>
      <c r="G19" s="138"/>
      <c r="H19" s="138"/>
      <c r="I19" s="139"/>
      <c r="J19" s="13">
        <f>C19</f>
        <v>0</v>
      </c>
      <c r="K19" s="147"/>
    </row>
    <row r="20" spans="1:11" ht="35.1" customHeight="1" thickBot="1" x14ac:dyDescent="0.45">
      <c r="A20" s="145"/>
      <c r="B20" s="102" t="s">
        <v>104</v>
      </c>
      <c r="C20" s="148" t="s">
        <v>77</v>
      </c>
      <c r="D20" s="149"/>
      <c r="E20" s="149"/>
      <c r="F20" s="149"/>
      <c r="G20" s="149"/>
      <c r="H20" s="149"/>
      <c r="I20" s="150"/>
      <c r="J20" s="9" t="s">
        <v>38</v>
      </c>
      <c r="K20" s="147"/>
    </row>
    <row r="21" spans="1:11" ht="35.1" customHeight="1" x14ac:dyDescent="0.4">
      <c r="A21" s="145"/>
      <c r="B21" s="19" t="s">
        <v>229</v>
      </c>
      <c r="C21" s="39"/>
      <c r="D21" s="131" t="s">
        <v>228</v>
      </c>
      <c r="E21" s="132"/>
      <c r="F21" s="131"/>
      <c r="G21" s="138"/>
      <c r="H21" s="138"/>
      <c r="I21" s="139"/>
      <c r="J21" s="13">
        <f>C21</f>
        <v>0</v>
      </c>
      <c r="K21" s="147"/>
    </row>
    <row r="22" spans="1:11" ht="35.1" customHeight="1" thickBot="1" x14ac:dyDescent="0.45">
      <c r="A22" s="134"/>
      <c r="B22" s="102" t="s">
        <v>104</v>
      </c>
      <c r="C22" s="148" t="s">
        <v>77</v>
      </c>
      <c r="D22" s="149"/>
      <c r="E22" s="149"/>
      <c r="F22" s="149"/>
      <c r="G22" s="149"/>
      <c r="H22" s="149"/>
      <c r="I22" s="150"/>
      <c r="J22" s="9" t="s">
        <v>38</v>
      </c>
      <c r="K22" s="147"/>
    </row>
    <row r="23" spans="1:11" s="20" customFormat="1" ht="35.1" customHeight="1" thickBot="1" x14ac:dyDescent="0.45">
      <c r="A23" s="128" t="s">
        <v>37</v>
      </c>
      <c r="B23" s="129"/>
      <c r="C23" s="129"/>
      <c r="D23" s="129"/>
      <c r="E23" s="129"/>
      <c r="F23" s="129"/>
      <c r="G23" s="129"/>
      <c r="H23" s="129"/>
      <c r="I23" s="130"/>
      <c r="J23" s="87">
        <f>SUM(J7:J22)</f>
        <v>0</v>
      </c>
    </row>
  </sheetData>
  <mergeCells count="32">
    <mergeCell ref="K11:K12"/>
    <mergeCell ref="C12:I12"/>
    <mergeCell ref="A13:A14"/>
    <mergeCell ref="C14:I14"/>
    <mergeCell ref="K13:K14"/>
    <mergeCell ref="A11:A12"/>
    <mergeCell ref="A23:I23"/>
    <mergeCell ref="K15:K16"/>
    <mergeCell ref="A15:A16"/>
    <mergeCell ref="C16:I16"/>
    <mergeCell ref="A17:A22"/>
    <mergeCell ref="D17:E17"/>
    <mergeCell ref="K17:K22"/>
    <mergeCell ref="C18:I18"/>
    <mergeCell ref="D19:E19"/>
    <mergeCell ref="C20:I20"/>
    <mergeCell ref="D21:E21"/>
    <mergeCell ref="C22:I22"/>
    <mergeCell ref="G15:I15"/>
    <mergeCell ref="F17:I17"/>
    <mergeCell ref="F19:I19"/>
    <mergeCell ref="F21:I21"/>
    <mergeCell ref="A3:J3"/>
    <mergeCell ref="A4:J4"/>
    <mergeCell ref="A5:A6"/>
    <mergeCell ref="B5:B6"/>
    <mergeCell ref="C5:C6"/>
    <mergeCell ref="J5:J6"/>
    <mergeCell ref="D6:E6"/>
    <mergeCell ref="F6:G6"/>
    <mergeCell ref="H6:I6"/>
    <mergeCell ref="D5:I5"/>
  </mergeCells>
  <phoneticPr fontId="1"/>
  <dataValidations count="1">
    <dataValidation type="list" allowBlank="1" showInputMessage="1" showErrorMessage="1" sqref="H7:H11 H13 F7:F11 D7:D11 D13 F13 D15">
      <formula1>"　,●"</formula1>
    </dataValidation>
  </dataValidations>
  <pageMargins left="0.31496062992125984" right="0.11811023622047245"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zoomScaleSheetLayoutView="100" workbookViewId="0">
      <selection activeCell="B5" sqref="B5:B6"/>
    </sheetView>
  </sheetViews>
  <sheetFormatPr defaultRowHeight="13.5" x14ac:dyDescent="0.4"/>
  <cols>
    <col min="1" max="1" width="3.625" style="1" customWidth="1"/>
    <col min="2" max="2" width="32.625" style="1" customWidth="1"/>
    <col min="3" max="4" width="3.625" style="1" customWidth="1"/>
    <col min="5" max="5" width="27.625" style="1" customWidth="1"/>
    <col min="6" max="6" width="3.625" style="1" customWidth="1"/>
    <col min="7" max="7" width="29.25" style="1" customWidth="1"/>
    <col min="8" max="8" width="3.625" style="1" customWidth="1"/>
    <col min="9" max="9" width="27.625" style="1" customWidth="1"/>
    <col min="10" max="10" width="4.625" style="1" customWidth="1"/>
    <col min="11" max="11" width="54.125" style="20" customWidth="1"/>
    <col min="12" max="16384" width="9" style="1"/>
  </cols>
  <sheetData>
    <row r="1" spans="1:11" x14ac:dyDescent="0.4">
      <c r="A1" s="125" t="s">
        <v>452</v>
      </c>
      <c r="H1" s="1" t="s">
        <v>77</v>
      </c>
      <c r="I1" s="6" t="s">
        <v>76</v>
      </c>
      <c r="J1" s="1" t="s">
        <v>77</v>
      </c>
    </row>
    <row r="2" spans="1:11" x14ac:dyDescent="0.4">
      <c r="A2" s="1" t="s">
        <v>115</v>
      </c>
      <c r="I2" s="6" t="s">
        <v>78</v>
      </c>
    </row>
    <row r="3" spans="1:11" ht="35.1" customHeight="1" x14ac:dyDescent="0.4">
      <c r="A3" s="156" t="s">
        <v>114</v>
      </c>
      <c r="B3" s="157"/>
      <c r="C3" s="157"/>
      <c r="D3" s="157"/>
      <c r="E3" s="157"/>
      <c r="F3" s="157"/>
      <c r="G3" s="157"/>
      <c r="H3" s="157"/>
      <c r="I3" s="157"/>
      <c r="J3" s="157"/>
    </row>
    <row r="4" spans="1:11" ht="45" customHeight="1" thickBot="1" x14ac:dyDescent="0.45">
      <c r="A4" s="158" t="s">
        <v>364</v>
      </c>
      <c r="B4" s="159"/>
      <c r="C4" s="159"/>
      <c r="D4" s="159"/>
      <c r="E4" s="159"/>
      <c r="F4" s="159"/>
      <c r="G4" s="159"/>
      <c r="H4" s="159"/>
      <c r="I4" s="159"/>
      <c r="J4" s="159"/>
    </row>
    <row r="5" spans="1:11" s="20" customFormat="1" ht="24.95" customHeight="1" thickBot="1" x14ac:dyDescent="0.45">
      <c r="A5" s="162" t="s">
        <v>0</v>
      </c>
      <c r="B5" s="160" t="s">
        <v>1</v>
      </c>
      <c r="C5" s="161" t="s">
        <v>2</v>
      </c>
      <c r="D5" s="160" t="s">
        <v>144</v>
      </c>
      <c r="E5" s="160"/>
      <c r="F5" s="160"/>
      <c r="G5" s="160"/>
      <c r="H5" s="160"/>
      <c r="I5" s="160"/>
      <c r="J5" s="161" t="s">
        <v>2</v>
      </c>
    </row>
    <row r="6" spans="1:11" s="20" customFormat="1" ht="24.95" customHeight="1" thickBot="1" x14ac:dyDescent="0.45">
      <c r="A6" s="162"/>
      <c r="B6" s="160"/>
      <c r="C6" s="161"/>
      <c r="D6" s="160" t="s">
        <v>140</v>
      </c>
      <c r="E6" s="160"/>
      <c r="F6" s="160" t="s">
        <v>249</v>
      </c>
      <c r="G6" s="160"/>
      <c r="H6" s="160" t="s">
        <v>250</v>
      </c>
      <c r="I6" s="160"/>
      <c r="J6" s="161"/>
      <c r="K6" s="21" t="s">
        <v>105</v>
      </c>
    </row>
    <row r="7" spans="1:11" s="20" customFormat="1" ht="35.25" customHeight="1" thickBot="1" x14ac:dyDescent="0.45">
      <c r="A7" s="83" t="s">
        <v>79</v>
      </c>
      <c r="B7" s="7" t="s">
        <v>7</v>
      </c>
      <c r="C7" s="87">
        <v>3</v>
      </c>
      <c r="D7" s="8" t="s">
        <v>36</v>
      </c>
      <c r="E7" s="86" t="s">
        <v>8</v>
      </c>
      <c r="F7" s="25" t="s">
        <v>36</v>
      </c>
      <c r="G7" s="86" t="s">
        <v>9</v>
      </c>
      <c r="H7" s="25"/>
      <c r="I7" s="87" t="s">
        <v>225</v>
      </c>
      <c r="J7" s="9">
        <f>C7*(COUNTIF(D7,"●")*1+COUNTIF(F7,"●")*2+COUNTIF(H7,"●")*3)</f>
        <v>0</v>
      </c>
      <c r="K7" s="20" t="s">
        <v>393</v>
      </c>
    </row>
    <row r="8" spans="1:11" s="20" customFormat="1" ht="35.1" customHeight="1" thickBot="1" x14ac:dyDescent="0.45">
      <c r="A8" s="83" t="s">
        <v>80</v>
      </c>
      <c r="B8" s="7" t="s">
        <v>116</v>
      </c>
      <c r="C8" s="87">
        <v>5</v>
      </c>
      <c r="D8" s="8"/>
      <c r="E8" s="86" t="s">
        <v>234</v>
      </c>
      <c r="F8" s="25" t="s">
        <v>36</v>
      </c>
      <c r="G8" s="86" t="s">
        <v>235</v>
      </c>
      <c r="H8" s="30" t="s">
        <v>118</v>
      </c>
      <c r="I8" s="87" t="s">
        <v>38</v>
      </c>
      <c r="J8" s="9">
        <f t="shared" ref="J8:J12" si="0">C8*(COUNTIF(D8,"●")*1+COUNTIF(F8,"●")*2+COUNTIF(H8,"●")*3)</f>
        <v>0</v>
      </c>
      <c r="K8" s="21" t="s">
        <v>405</v>
      </c>
    </row>
    <row r="9" spans="1:11" s="20" customFormat="1" ht="35.1" customHeight="1" thickBot="1" x14ac:dyDescent="0.45">
      <c r="A9" s="80" t="s">
        <v>81</v>
      </c>
      <c r="B9" s="7" t="s">
        <v>117</v>
      </c>
      <c r="C9" s="80">
        <v>5</v>
      </c>
      <c r="D9" s="8"/>
      <c r="E9" s="89" t="s">
        <v>236</v>
      </c>
      <c r="F9" s="30" t="s">
        <v>118</v>
      </c>
      <c r="G9" s="86" t="s">
        <v>38</v>
      </c>
      <c r="H9" s="30" t="s">
        <v>118</v>
      </c>
      <c r="I9" s="87" t="s">
        <v>38</v>
      </c>
      <c r="J9" s="9">
        <f t="shared" si="0"/>
        <v>0</v>
      </c>
      <c r="K9" s="84" t="s">
        <v>394</v>
      </c>
    </row>
    <row r="10" spans="1:11" s="20" customFormat="1" ht="75.75" customHeight="1" thickBot="1" x14ac:dyDescent="0.45">
      <c r="A10" s="83" t="s">
        <v>82</v>
      </c>
      <c r="B10" s="10" t="s">
        <v>23</v>
      </c>
      <c r="C10" s="80">
        <v>3</v>
      </c>
      <c r="D10" s="8"/>
      <c r="E10" s="89" t="s">
        <v>24</v>
      </c>
      <c r="F10" s="25" t="s">
        <v>36</v>
      </c>
      <c r="G10" s="90" t="s">
        <v>226</v>
      </c>
      <c r="H10" s="25" t="s">
        <v>36</v>
      </c>
      <c r="I10" s="80" t="s">
        <v>25</v>
      </c>
      <c r="J10" s="9">
        <f t="shared" si="0"/>
        <v>0</v>
      </c>
      <c r="K10" s="124" t="s">
        <v>440</v>
      </c>
    </row>
    <row r="11" spans="1:11" s="20" customFormat="1" ht="35.1" customHeight="1" thickBot="1" x14ac:dyDescent="0.45">
      <c r="A11" s="80" t="s">
        <v>83</v>
      </c>
      <c r="B11" s="10" t="s">
        <v>119</v>
      </c>
      <c r="C11" s="80">
        <v>5</v>
      </c>
      <c r="D11" s="24" t="s">
        <v>36</v>
      </c>
      <c r="E11" s="86" t="s">
        <v>4</v>
      </c>
      <c r="F11" s="24"/>
      <c r="G11" s="80" t="s">
        <v>120</v>
      </c>
      <c r="H11" s="24"/>
      <c r="I11" s="87" t="s">
        <v>6</v>
      </c>
      <c r="J11" s="9">
        <f t="shared" si="0"/>
        <v>0</v>
      </c>
      <c r="K11" s="84" t="s">
        <v>395</v>
      </c>
    </row>
    <row r="12" spans="1:11" s="20" customFormat="1" ht="35.1" customHeight="1" thickBot="1" x14ac:dyDescent="0.45">
      <c r="A12" s="80" t="s">
        <v>84</v>
      </c>
      <c r="B12" s="10" t="s">
        <v>121</v>
      </c>
      <c r="C12" s="80">
        <v>3</v>
      </c>
      <c r="D12" s="24"/>
      <c r="E12" s="32" t="s">
        <v>122</v>
      </c>
      <c r="F12" s="31" t="s">
        <v>118</v>
      </c>
      <c r="G12" s="80" t="s">
        <v>38</v>
      </c>
      <c r="H12" s="31" t="s">
        <v>118</v>
      </c>
      <c r="I12" s="80" t="s">
        <v>38</v>
      </c>
      <c r="J12" s="9">
        <f t="shared" si="0"/>
        <v>0</v>
      </c>
      <c r="K12" s="85" t="s">
        <v>396</v>
      </c>
    </row>
    <row r="13" spans="1:11" s="20" customFormat="1" ht="35.1" customHeight="1" thickBot="1" x14ac:dyDescent="0.45">
      <c r="A13" s="145" t="s">
        <v>85</v>
      </c>
      <c r="B13" s="11" t="s">
        <v>123</v>
      </c>
      <c r="C13" s="36">
        <v>1</v>
      </c>
      <c r="D13" s="33"/>
      <c r="E13" s="106" t="s">
        <v>223</v>
      </c>
      <c r="F13" s="107"/>
      <c r="G13" s="135" t="s">
        <v>239</v>
      </c>
      <c r="H13" s="136"/>
      <c r="I13" s="137"/>
      <c r="J13" s="13">
        <f>C13*(COUNTIF(D13,"●")*1*F13)</f>
        <v>0</v>
      </c>
      <c r="K13" s="151" t="s">
        <v>397</v>
      </c>
    </row>
    <row r="14" spans="1:11" s="20" customFormat="1" ht="35.1" customHeight="1" thickBot="1" x14ac:dyDescent="0.45">
      <c r="A14" s="134"/>
      <c r="B14" s="102" t="s">
        <v>39</v>
      </c>
      <c r="C14" s="148" t="s">
        <v>240</v>
      </c>
      <c r="D14" s="149"/>
      <c r="E14" s="149"/>
      <c r="F14" s="149"/>
      <c r="G14" s="149"/>
      <c r="H14" s="149"/>
      <c r="I14" s="150"/>
      <c r="J14" s="14" t="s">
        <v>97</v>
      </c>
      <c r="K14" s="151"/>
    </row>
    <row r="15" spans="1:11" s="20" customFormat="1" ht="35.1" customHeight="1" thickBot="1" x14ac:dyDescent="0.45">
      <c r="A15" s="32" t="s">
        <v>113</v>
      </c>
      <c r="B15" s="10" t="s">
        <v>124</v>
      </c>
      <c r="C15" s="80">
        <v>5</v>
      </c>
      <c r="D15" s="24"/>
      <c r="E15" s="80" t="s">
        <v>241</v>
      </c>
      <c r="F15" s="24"/>
      <c r="G15" s="80" t="s">
        <v>242</v>
      </c>
      <c r="H15" s="31" t="s">
        <v>118</v>
      </c>
      <c r="I15" s="80" t="s">
        <v>38</v>
      </c>
      <c r="J15" s="31">
        <f>C15*(COUNTIF(D15,"●")*1+COUNTIF(F15,"●")*2+COUNTIF(H15,"●")*3)</f>
        <v>0</v>
      </c>
      <c r="K15" s="84" t="s">
        <v>398</v>
      </c>
    </row>
    <row r="16" spans="1:11" s="20" customFormat="1" ht="35.1" customHeight="1" thickBot="1" x14ac:dyDescent="0.45">
      <c r="A16" s="80" t="s">
        <v>126</v>
      </c>
      <c r="B16" s="10" t="s">
        <v>125</v>
      </c>
      <c r="C16" s="80">
        <v>3</v>
      </c>
      <c r="D16" s="24"/>
      <c r="E16" s="32" t="s">
        <v>122</v>
      </c>
      <c r="F16" s="31" t="s">
        <v>118</v>
      </c>
      <c r="G16" s="80" t="s">
        <v>38</v>
      </c>
      <c r="H16" s="31" t="s">
        <v>118</v>
      </c>
      <c r="I16" s="80" t="s">
        <v>38</v>
      </c>
      <c r="J16" s="31">
        <f t="shared" ref="J16:J20" si="1">C16*(COUNTIF(D16,"●")*1+COUNTIF(F16,"●")*2+COUNTIF(H16,"●")*3)</f>
        <v>0</v>
      </c>
      <c r="K16" s="84" t="s">
        <v>399</v>
      </c>
    </row>
    <row r="17" spans="1:11" s="20" customFormat="1" ht="35.1" customHeight="1" thickBot="1" x14ac:dyDescent="0.45">
      <c r="A17" s="80" t="s">
        <v>127</v>
      </c>
      <c r="B17" s="10" t="s">
        <v>128</v>
      </c>
      <c r="C17" s="80">
        <v>3</v>
      </c>
      <c r="D17" s="24"/>
      <c r="E17" s="80" t="s">
        <v>129</v>
      </c>
      <c r="F17" s="24" t="s">
        <v>77</v>
      </c>
      <c r="G17" s="80" t="s">
        <v>130</v>
      </c>
      <c r="H17" s="31" t="s">
        <v>118</v>
      </c>
      <c r="I17" s="80" t="s">
        <v>38</v>
      </c>
      <c r="J17" s="31">
        <f t="shared" si="1"/>
        <v>0</v>
      </c>
      <c r="K17" s="84" t="s">
        <v>400</v>
      </c>
    </row>
    <row r="18" spans="1:11" s="20" customFormat="1" ht="35.1" customHeight="1" thickBot="1" x14ac:dyDescent="0.45">
      <c r="A18" s="80" t="s">
        <v>89</v>
      </c>
      <c r="B18" s="10" t="s">
        <v>131</v>
      </c>
      <c r="C18" s="80">
        <v>3</v>
      </c>
      <c r="D18" s="24"/>
      <c r="E18" s="80" t="s">
        <v>129</v>
      </c>
      <c r="F18" s="24" t="s">
        <v>77</v>
      </c>
      <c r="G18" s="80" t="s">
        <v>130</v>
      </c>
      <c r="H18" s="31" t="s">
        <v>118</v>
      </c>
      <c r="I18" s="80" t="s">
        <v>38</v>
      </c>
      <c r="J18" s="31">
        <f t="shared" si="1"/>
        <v>0</v>
      </c>
      <c r="K18" s="84" t="s">
        <v>406</v>
      </c>
    </row>
    <row r="19" spans="1:11" s="20" customFormat="1" ht="35.1" customHeight="1" thickBot="1" x14ac:dyDescent="0.45">
      <c r="A19" s="80" t="s">
        <v>133</v>
      </c>
      <c r="B19" s="10" t="s">
        <v>132</v>
      </c>
      <c r="C19" s="80">
        <v>3</v>
      </c>
      <c r="D19" s="24"/>
      <c r="E19" s="80" t="s">
        <v>134</v>
      </c>
      <c r="F19" s="24"/>
      <c r="G19" s="80" t="s">
        <v>135</v>
      </c>
      <c r="H19" s="24" t="s">
        <v>36</v>
      </c>
      <c r="I19" s="80" t="s">
        <v>136</v>
      </c>
      <c r="J19" s="31">
        <f t="shared" si="1"/>
        <v>0</v>
      </c>
      <c r="K19" s="84" t="s">
        <v>402</v>
      </c>
    </row>
    <row r="20" spans="1:11" s="20" customFormat="1" ht="35.1" customHeight="1" thickBot="1" x14ac:dyDescent="0.45">
      <c r="A20" s="80" t="s">
        <v>138</v>
      </c>
      <c r="B20" s="10" t="s">
        <v>137</v>
      </c>
      <c r="C20" s="80">
        <v>5</v>
      </c>
      <c r="D20" s="24"/>
      <c r="E20" s="32" t="s">
        <v>122</v>
      </c>
      <c r="F20" s="31" t="s">
        <v>118</v>
      </c>
      <c r="G20" s="80" t="s">
        <v>38</v>
      </c>
      <c r="H20" s="31" t="s">
        <v>118</v>
      </c>
      <c r="I20" s="80" t="s">
        <v>38</v>
      </c>
      <c r="J20" s="31">
        <f t="shared" si="1"/>
        <v>0</v>
      </c>
      <c r="K20" s="84" t="s">
        <v>401</v>
      </c>
    </row>
    <row r="21" spans="1:11" s="20" customFormat="1" ht="35.1" customHeight="1" x14ac:dyDescent="0.4">
      <c r="A21" s="133" t="s">
        <v>93</v>
      </c>
      <c r="B21" s="19" t="s">
        <v>333</v>
      </c>
      <c r="C21" s="88">
        <v>1</v>
      </c>
      <c r="D21" s="131" t="s">
        <v>228</v>
      </c>
      <c r="E21" s="132"/>
      <c r="F21" s="107"/>
      <c r="G21" s="135" t="s">
        <v>244</v>
      </c>
      <c r="H21" s="136"/>
      <c r="I21" s="137"/>
      <c r="J21" s="70">
        <f>C21*F21</f>
        <v>0</v>
      </c>
      <c r="K21" s="176" t="s">
        <v>403</v>
      </c>
    </row>
    <row r="22" spans="1:11" s="20" customFormat="1" ht="35.1" customHeight="1" thickBot="1" x14ac:dyDescent="0.45">
      <c r="A22" s="145"/>
      <c r="B22" s="102" t="s">
        <v>39</v>
      </c>
      <c r="C22" s="148"/>
      <c r="D22" s="149"/>
      <c r="E22" s="149"/>
      <c r="F22" s="149"/>
      <c r="G22" s="149"/>
      <c r="H22" s="149"/>
      <c r="I22" s="150"/>
      <c r="J22" s="14" t="s">
        <v>96</v>
      </c>
      <c r="K22" s="177"/>
    </row>
    <row r="23" spans="1:11" s="20" customFormat="1" ht="35.1" customHeight="1" x14ac:dyDescent="0.4">
      <c r="A23" s="145"/>
      <c r="B23" s="11" t="s">
        <v>365</v>
      </c>
      <c r="C23" s="88">
        <v>2</v>
      </c>
      <c r="D23" s="166" t="s">
        <v>228</v>
      </c>
      <c r="E23" s="167"/>
      <c r="F23" s="110"/>
      <c r="G23" s="168" t="s">
        <v>244</v>
      </c>
      <c r="H23" s="169"/>
      <c r="I23" s="170"/>
      <c r="J23" s="13">
        <f>C23*F23</f>
        <v>0</v>
      </c>
      <c r="K23" s="177"/>
    </row>
    <row r="24" spans="1:11" s="20" customFormat="1" ht="35.1" customHeight="1" thickBot="1" x14ac:dyDescent="0.45">
      <c r="A24" s="134"/>
      <c r="B24" s="97" t="s">
        <v>39</v>
      </c>
      <c r="C24" s="173"/>
      <c r="D24" s="174"/>
      <c r="E24" s="174"/>
      <c r="F24" s="174"/>
      <c r="G24" s="174"/>
      <c r="H24" s="174"/>
      <c r="I24" s="175"/>
      <c r="J24" s="26" t="s">
        <v>97</v>
      </c>
      <c r="K24" s="178"/>
    </row>
    <row r="25" spans="1:11" s="20" customFormat="1" ht="42" customHeight="1" thickBot="1" x14ac:dyDescent="0.45">
      <c r="A25" s="82" t="s">
        <v>139</v>
      </c>
      <c r="B25" s="10" t="s">
        <v>243</v>
      </c>
      <c r="C25" s="36">
        <v>1</v>
      </c>
      <c r="D25" s="33"/>
      <c r="E25" s="106" t="s">
        <v>339</v>
      </c>
      <c r="F25" s="107"/>
      <c r="G25" s="135" t="s">
        <v>239</v>
      </c>
      <c r="H25" s="136"/>
      <c r="I25" s="137"/>
      <c r="J25" s="31">
        <f>C25*(COUNTIF(D25,"●")*1*F25)</f>
        <v>0</v>
      </c>
      <c r="K25" s="84" t="s">
        <v>404</v>
      </c>
    </row>
    <row r="26" spans="1:11" ht="35.1" customHeight="1" x14ac:dyDescent="0.4">
      <c r="A26" s="133" t="s">
        <v>237</v>
      </c>
      <c r="B26" s="19" t="s">
        <v>229</v>
      </c>
      <c r="C26" s="39"/>
      <c r="D26" s="131" t="s">
        <v>228</v>
      </c>
      <c r="E26" s="132"/>
      <c r="F26" s="131"/>
      <c r="G26" s="138"/>
      <c r="H26" s="138"/>
      <c r="I26" s="139"/>
      <c r="J26" s="13">
        <f>C26</f>
        <v>0</v>
      </c>
      <c r="K26" s="176" t="s">
        <v>434</v>
      </c>
    </row>
    <row r="27" spans="1:11" ht="35.1" customHeight="1" thickBot="1" x14ac:dyDescent="0.45">
      <c r="A27" s="145"/>
      <c r="B27" s="102" t="s">
        <v>104</v>
      </c>
      <c r="C27" s="148" t="s">
        <v>77</v>
      </c>
      <c r="D27" s="149"/>
      <c r="E27" s="149"/>
      <c r="F27" s="149"/>
      <c r="G27" s="149"/>
      <c r="H27" s="149"/>
      <c r="I27" s="150"/>
      <c r="J27" s="9" t="s">
        <v>38</v>
      </c>
      <c r="K27" s="177"/>
    </row>
    <row r="28" spans="1:11" ht="35.1" customHeight="1" x14ac:dyDescent="0.4">
      <c r="A28" s="145"/>
      <c r="B28" s="19" t="s">
        <v>229</v>
      </c>
      <c r="C28" s="39"/>
      <c r="D28" s="131" t="s">
        <v>228</v>
      </c>
      <c r="E28" s="132"/>
      <c r="F28" s="131"/>
      <c r="G28" s="138"/>
      <c r="H28" s="138"/>
      <c r="I28" s="139"/>
      <c r="J28" s="13">
        <f>C28</f>
        <v>0</v>
      </c>
      <c r="K28" s="177"/>
    </row>
    <row r="29" spans="1:11" ht="35.1" customHeight="1" thickBot="1" x14ac:dyDescent="0.45">
      <c r="A29" s="145"/>
      <c r="B29" s="102" t="s">
        <v>104</v>
      </c>
      <c r="C29" s="148" t="s">
        <v>77</v>
      </c>
      <c r="D29" s="149"/>
      <c r="E29" s="149"/>
      <c r="F29" s="149"/>
      <c r="G29" s="149"/>
      <c r="H29" s="149"/>
      <c r="I29" s="150"/>
      <c r="J29" s="9" t="s">
        <v>38</v>
      </c>
      <c r="K29" s="177"/>
    </row>
    <row r="30" spans="1:11" ht="35.1" customHeight="1" x14ac:dyDescent="0.4">
      <c r="A30" s="145"/>
      <c r="B30" s="19" t="s">
        <v>229</v>
      </c>
      <c r="C30" s="39"/>
      <c r="D30" s="131" t="s">
        <v>228</v>
      </c>
      <c r="E30" s="132"/>
      <c r="F30" s="131"/>
      <c r="G30" s="138"/>
      <c r="H30" s="138"/>
      <c r="I30" s="139"/>
      <c r="J30" s="13">
        <f>C30</f>
        <v>0</v>
      </c>
      <c r="K30" s="177"/>
    </row>
    <row r="31" spans="1:11" ht="35.1" customHeight="1" thickBot="1" x14ac:dyDescent="0.45">
      <c r="A31" s="134"/>
      <c r="B31" s="102" t="s">
        <v>104</v>
      </c>
      <c r="C31" s="148" t="s">
        <v>77</v>
      </c>
      <c r="D31" s="149"/>
      <c r="E31" s="149"/>
      <c r="F31" s="149"/>
      <c r="G31" s="149"/>
      <c r="H31" s="149"/>
      <c r="I31" s="150"/>
      <c r="J31" s="9" t="s">
        <v>38</v>
      </c>
      <c r="K31" s="177"/>
    </row>
    <row r="32" spans="1:11" s="20" customFormat="1" ht="35.1" customHeight="1" thickBot="1" x14ac:dyDescent="0.45">
      <c r="A32" s="128" t="s">
        <v>37</v>
      </c>
      <c r="B32" s="171"/>
      <c r="C32" s="171"/>
      <c r="D32" s="171"/>
      <c r="E32" s="171"/>
      <c r="F32" s="171"/>
      <c r="G32" s="171"/>
      <c r="H32" s="171"/>
      <c r="I32" s="172"/>
      <c r="J32" s="87">
        <f>SUM(J7:J31)</f>
        <v>0</v>
      </c>
    </row>
  </sheetData>
  <mergeCells count="35">
    <mergeCell ref="A32:I32"/>
    <mergeCell ref="C24:I24"/>
    <mergeCell ref="K26:K31"/>
    <mergeCell ref="A3:J3"/>
    <mergeCell ref="A4:J4"/>
    <mergeCell ref="A5:A6"/>
    <mergeCell ref="B5:B6"/>
    <mergeCell ref="C5:C6"/>
    <mergeCell ref="J5:J6"/>
    <mergeCell ref="D5:I5"/>
    <mergeCell ref="D6:E6"/>
    <mergeCell ref="F6:G6"/>
    <mergeCell ref="H6:I6"/>
    <mergeCell ref="K13:K14"/>
    <mergeCell ref="C14:I14"/>
    <mergeCell ref="K21:K24"/>
    <mergeCell ref="A26:A31"/>
    <mergeCell ref="D28:E28"/>
    <mergeCell ref="C29:I29"/>
    <mergeCell ref="D30:E30"/>
    <mergeCell ref="C27:I27"/>
    <mergeCell ref="D26:E26"/>
    <mergeCell ref="C31:I31"/>
    <mergeCell ref="F30:I30"/>
    <mergeCell ref="F28:I28"/>
    <mergeCell ref="F26:I26"/>
    <mergeCell ref="A13:A14"/>
    <mergeCell ref="G13:I13"/>
    <mergeCell ref="G25:I25"/>
    <mergeCell ref="D23:E23"/>
    <mergeCell ref="G23:I23"/>
    <mergeCell ref="D21:E21"/>
    <mergeCell ref="G21:I21"/>
    <mergeCell ref="C22:I22"/>
    <mergeCell ref="A21:A24"/>
  </mergeCells>
  <phoneticPr fontId="1"/>
  <dataValidations count="1">
    <dataValidation type="list" allowBlank="1" showInputMessage="1" showErrorMessage="1" sqref="D7:D13 F10:F11 H7 F7:F8 H10:H11 F15 F17:F19 D25 H19 D15:D20">
      <formula1>"　,●"</formula1>
    </dataValidation>
  </dataValidations>
  <pageMargins left="0.31496062992125984" right="0.11811023622047245"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zoomScaleSheetLayoutView="100" workbookViewId="0">
      <selection activeCell="D1" sqref="D1"/>
    </sheetView>
  </sheetViews>
  <sheetFormatPr defaultRowHeight="13.5" x14ac:dyDescent="0.4"/>
  <cols>
    <col min="1" max="1" width="3.625" style="1" customWidth="1"/>
    <col min="2" max="2" width="32.625" style="1" customWidth="1"/>
    <col min="3" max="4" width="3.625" style="1" customWidth="1"/>
    <col min="5" max="5" width="27.625" style="1" customWidth="1"/>
    <col min="6" max="6" width="3.625" style="1" customWidth="1"/>
    <col min="7" max="7" width="29.25" style="1" customWidth="1"/>
    <col min="8" max="8" width="3.625" style="1" customWidth="1"/>
    <col min="9" max="9" width="27.625" style="1" customWidth="1"/>
    <col min="10" max="10" width="4.625" style="1" customWidth="1"/>
    <col min="11" max="11" width="54.125" style="20" customWidth="1"/>
    <col min="12" max="16384" width="9" style="1"/>
  </cols>
  <sheetData>
    <row r="1" spans="1:11" x14ac:dyDescent="0.4">
      <c r="A1" s="125" t="s">
        <v>454</v>
      </c>
      <c r="H1" s="1" t="s">
        <v>77</v>
      </c>
      <c r="I1" s="6" t="s">
        <v>76</v>
      </c>
      <c r="J1" s="1" t="s">
        <v>77</v>
      </c>
    </row>
    <row r="2" spans="1:11" x14ac:dyDescent="0.4">
      <c r="A2" s="1" t="s">
        <v>145</v>
      </c>
      <c r="I2" s="6" t="s">
        <v>78</v>
      </c>
    </row>
    <row r="3" spans="1:11" ht="35.1" customHeight="1" x14ac:dyDescent="0.4">
      <c r="A3" s="156" t="s">
        <v>146</v>
      </c>
      <c r="B3" s="157"/>
      <c r="C3" s="157"/>
      <c r="D3" s="157"/>
      <c r="E3" s="157"/>
      <c r="F3" s="157"/>
      <c r="G3" s="157"/>
      <c r="H3" s="157"/>
      <c r="I3" s="157"/>
      <c r="J3" s="157"/>
    </row>
    <row r="4" spans="1:11" ht="45" customHeight="1" thickBot="1" x14ac:dyDescent="0.45">
      <c r="A4" s="158" t="s">
        <v>360</v>
      </c>
      <c r="B4" s="159"/>
      <c r="C4" s="159"/>
      <c r="D4" s="159"/>
      <c r="E4" s="159"/>
      <c r="F4" s="159"/>
      <c r="G4" s="159"/>
      <c r="H4" s="159"/>
      <c r="I4" s="159"/>
      <c r="J4" s="159"/>
    </row>
    <row r="5" spans="1:11" s="20" customFormat="1" ht="24.95" customHeight="1" thickBot="1" x14ac:dyDescent="0.45">
      <c r="A5" s="162" t="s">
        <v>0</v>
      </c>
      <c r="B5" s="160" t="s">
        <v>1</v>
      </c>
      <c r="C5" s="161" t="s">
        <v>2</v>
      </c>
      <c r="D5" s="160" t="s">
        <v>144</v>
      </c>
      <c r="E5" s="160"/>
      <c r="F5" s="160"/>
      <c r="G5" s="160"/>
      <c r="H5" s="160"/>
      <c r="I5" s="160"/>
      <c r="J5" s="161" t="s">
        <v>2</v>
      </c>
    </row>
    <row r="6" spans="1:11" s="20" customFormat="1" ht="24.95" customHeight="1" thickBot="1" x14ac:dyDescent="0.45">
      <c r="A6" s="162"/>
      <c r="B6" s="160"/>
      <c r="C6" s="161"/>
      <c r="D6" s="160" t="s">
        <v>140</v>
      </c>
      <c r="E6" s="160"/>
      <c r="F6" s="160" t="s">
        <v>148</v>
      </c>
      <c r="G6" s="160"/>
      <c r="H6" s="160" t="s">
        <v>149</v>
      </c>
      <c r="I6" s="160"/>
      <c r="J6" s="161"/>
      <c r="K6" s="21" t="s">
        <v>105</v>
      </c>
    </row>
    <row r="7" spans="1:11" s="20" customFormat="1" ht="35.25" customHeight="1" thickBot="1" x14ac:dyDescent="0.45">
      <c r="A7" s="83" t="s">
        <v>79</v>
      </c>
      <c r="B7" s="7" t="s">
        <v>147</v>
      </c>
      <c r="C7" s="87">
        <v>1</v>
      </c>
      <c r="D7" s="8" t="s">
        <v>36</v>
      </c>
      <c r="E7" s="86" t="s">
        <v>150</v>
      </c>
      <c r="F7" s="25" t="s">
        <v>36</v>
      </c>
      <c r="G7" s="86" t="s">
        <v>151</v>
      </c>
      <c r="H7" s="25"/>
      <c r="I7" s="87" t="s">
        <v>152</v>
      </c>
      <c r="J7" s="9">
        <f>C7*(COUNTIF(D7,"●")*1+COUNTIF(F7,"●")*2+COUNTIF(H7,"●")*3)</f>
        <v>0</v>
      </c>
      <c r="K7" s="20" t="s">
        <v>377</v>
      </c>
    </row>
    <row r="8" spans="1:11" s="20" customFormat="1" ht="35.1" customHeight="1" thickBot="1" x14ac:dyDescent="0.45">
      <c r="A8" s="83" t="s">
        <v>80</v>
      </c>
      <c r="B8" s="7" t="s">
        <v>153</v>
      </c>
      <c r="C8" s="87">
        <v>2</v>
      </c>
      <c r="D8" s="8"/>
      <c r="E8" s="86" t="s">
        <v>154</v>
      </c>
      <c r="F8" s="25" t="s">
        <v>36</v>
      </c>
      <c r="G8" s="86" t="s">
        <v>155</v>
      </c>
      <c r="H8" s="25"/>
      <c r="I8" s="87" t="s">
        <v>156</v>
      </c>
      <c r="J8" s="9">
        <f t="shared" ref="J8:J14" si="0">C8*(COUNTIF(D8,"●")*1+COUNTIF(F8,"●")*2+COUNTIF(H8,"●")*3)</f>
        <v>0</v>
      </c>
      <c r="K8" s="20" t="s">
        <v>377</v>
      </c>
    </row>
    <row r="9" spans="1:11" s="20" customFormat="1" ht="35.1" customHeight="1" thickBot="1" x14ac:dyDescent="0.45">
      <c r="A9" s="80" t="s">
        <v>81</v>
      </c>
      <c r="B9" s="11" t="s">
        <v>157</v>
      </c>
      <c r="C9" s="80">
        <v>3</v>
      </c>
      <c r="D9" s="8"/>
      <c r="E9" s="89" t="s">
        <v>158</v>
      </c>
      <c r="F9" s="30" t="s">
        <v>118</v>
      </c>
      <c r="G9" s="86" t="s">
        <v>38</v>
      </c>
      <c r="H9" s="30" t="s">
        <v>118</v>
      </c>
      <c r="I9" s="87" t="s">
        <v>38</v>
      </c>
      <c r="J9" s="9">
        <f t="shared" si="0"/>
        <v>0</v>
      </c>
      <c r="K9" s="84" t="s">
        <v>408</v>
      </c>
    </row>
    <row r="10" spans="1:11" s="20" customFormat="1" ht="35.1" customHeight="1" x14ac:dyDescent="0.4">
      <c r="A10" s="133" t="s">
        <v>82</v>
      </c>
      <c r="B10" s="97" t="s">
        <v>159</v>
      </c>
      <c r="C10" s="81">
        <v>3</v>
      </c>
      <c r="D10" s="12" t="s">
        <v>36</v>
      </c>
      <c r="E10" s="28" t="s">
        <v>160</v>
      </c>
      <c r="F10" s="27" t="s">
        <v>36</v>
      </c>
      <c r="G10" s="29" t="s">
        <v>361</v>
      </c>
      <c r="H10" s="27"/>
      <c r="I10" s="81" t="s">
        <v>342</v>
      </c>
      <c r="J10" s="13">
        <f t="shared" si="0"/>
        <v>0</v>
      </c>
      <c r="K10" s="176" t="s">
        <v>409</v>
      </c>
    </row>
    <row r="11" spans="1:11" s="20" customFormat="1" ht="62.25" customHeight="1" x14ac:dyDescent="0.4">
      <c r="A11" s="145"/>
      <c r="B11" s="103" t="s">
        <v>362</v>
      </c>
      <c r="C11" s="72">
        <v>1</v>
      </c>
      <c r="D11" s="74"/>
      <c r="E11" s="104" t="s">
        <v>350</v>
      </c>
      <c r="F11" s="105"/>
      <c r="G11" s="179" t="s">
        <v>363</v>
      </c>
      <c r="H11" s="180"/>
      <c r="I11" s="181"/>
      <c r="J11" s="73">
        <f>C11*(COUNTIF(D11,"●")*1*F11)</f>
        <v>0</v>
      </c>
      <c r="K11" s="177"/>
    </row>
    <row r="12" spans="1:11" s="20" customFormat="1" ht="35.1" customHeight="1" thickBot="1" x14ac:dyDescent="0.45">
      <c r="A12" s="134"/>
      <c r="B12" s="102" t="s">
        <v>39</v>
      </c>
      <c r="C12" s="148"/>
      <c r="D12" s="149"/>
      <c r="E12" s="149"/>
      <c r="F12" s="149"/>
      <c r="G12" s="149"/>
      <c r="H12" s="149"/>
      <c r="I12" s="150"/>
      <c r="J12" s="14" t="s">
        <v>97</v>
      </c>
      <c r="K12" s="178"/>
    </row>
    <row r="13" spans="1:11" s="20" customFormat="1" ht="35.1" customHeight="1" thickBot="1" x14ac:dyDescent="0.45">
      <c r="A13" s="80" t="s">
        <v>83</v>
      </c>
      <c r="B13" s="10" t="s">
        <v>161</v>
      </c>
      <c r="C13" s="80">
        <v>1</v>
      </c>
      <c r="D13" s="24"/>
      <c r="E13" s="80" t="s">
        <v>162</v>
      </c>
      <c r="F13" s="24"/>
      <c r="G13" s="80" t="s">
        <v>163</v>
      </c>
      <c r="H13" s="24"/>
      <c r="I13" s="80" t="s">
        <v>251</v>
      </c>
      <c r="J13" s="9">
        <f t="shared" si="0"/>
        <v>0</v>
      </c>
      <c r="K13" s="84" t="s">
        <v>410</v>
      </c>
    </row>
    <row r="14" spans="1:11" s="20" customFormat="1" ht="39" customHeight="1" thickBot="1" x14ac:dyDescent="0.45">
      <c r="A14" s="80" t="s">
        <v>84</v>
      </c>
      <c r="B14" s="10" t="s">
        <v>164</v>
      </c>
      <c r="C14" s="80">
        <v>1</v>
      </c>
      <c r="D14" s="24"/>
      <c r="E14" s="32" t="s">
        <v>165</v>
      </c>
      <c r="F14" s="24"/>
      <c r="G14" s="80" t="s">
        <v>368</v>
      </c>
      <c r="H14" s="24"/>
      <c r="I14" s="80" t="s">
        <v>369</v>
      </c>
      <c r="J14" s="9">
        <f t="shared" si="0"/>
        <v>0</v>
      </c>
      <c r="K14" s="41" t="s">
        <v>423</v>
      </c>
    </row>
    <row r="15" spans="1:11" s="20" customFormat="1" ht="35.1" customHeight="1" thickBot="1" x14ac:dyDescent="0.45">
      <c r="A15" s="80" t="s">
        <v>85</v>
      </c>
      <c r="B15" s="10" t="s">
        <v>166</v>
      </c>
      <c r="C15" s="80">
        <v>3</v>
      </c>
      <c r="D15" s="30" t="s">
        <v>118</v>
      </c>
      <c r="E15" s="86" t="s">
        <v>38</v>
      </c>
      <c r="F15" s="24"/>
      <c r="G15" s="80" t="s">
        <v>254</v>
      </c>
      <c r="H15" s="24"/>
      <c r="I15" s="80" t="s">
        <v>252</v>
      </c>
      <c r="J15" s="9">
        <f t="shared" ref="J15:J20" si="1">C15*(COUNTIF(D15,"●")*1+COUNTIF(F15,"●")*2+COUNTIF(H15,"●")*3)</f>
        <v>0</v>
      </c>
      <c r="K15" s="85" t="s">
        <v>411</v>
      </c>
    </row>
    <row r="16" spans="1:11" s="20" customFormat="1" ht="35.1" customHeight="1" thickBot="1" x14ac:dyDescent="0.45">
      <c r="A16" s="80" t="s">
        <v>171</v>
      </c>
      <c r="B16" s="10" t="s">
        <v>168</v>
      </c>
      <c r="C16" s="80">
        <v>3</v>
      </c>
      <c r="D16" s="30" t="s">
        <v>118</v>
      </c>
      <c r="E16" s="86" t="s">
        <v>38</v>
      </c>
      <c r="F16" s="24"/>
      <c r="G16" s="80" t="s">
        <v>169</v>
      </c>
      <c r="H16" s="24"/>
      <c r="I16" s="80" t="s">
        <v>253</v>
      </c>
      <c r="J16" s="9">
        <f t="shared" si="1"/>
        <v>0</v>
      </c>
      <c r="K16" s="85" t="s">
        <v>417</v>
      </c>
    </row>
    <row r="17" spans="1:11" s="20" customFormat="1" ht="35.1" customHeight="1" thickBot="1" x14ac:dyDescent="0.45">
      <c r="A17" s="80" t="s">
        <v>126</v>
      </c>
      <c r="B17" s="10" t="s">
        <v>172</v>
      </c>
      <c r="C17" s="80">
        <v>2</v>
      </c>
      <c r="D17" s="30" t="s">
        <v>118</v>
      </c>
      <c r="E17" s="86" t="s">
        <v>38</v>
      </c>
      <c r="F17" s="24"/>
      <c r="G17" s="80" t="s">
        <v>173</v>
      </c>
      <c r="H17" s="24"/>
      <c r="I17" s="80" t="s">
        <v>252</v>
      </c>
      <c r="J17" s="9">
        <f t="shared" si="1"/>
        <v>0</v>
      </c>
      <c r="K17" s="84" t="s">
        <v>412</v>
      </c>
    </row>
    <row r="18" spans="1:11" s="20" customFormat="1" ht="35.1" customHeight="1" thickBot="1" x14ac:dyDescent="0.45">
      <c r="A18" s="80" t="s">
        <v>127</v>
      </c>
      <c r="B18" s="10" t="s">
        <v>174</v>
      </c>
      <c r="C18" s="80">
        <v>3</v>
      </c>
      <c r="D18" s="24"/>
      <c r="E18" s="80" t="s">
        <v>175</v>
      </c>
      <c r="F18" s="24" t="s">
        <v>77</v>
      </c>
      <c r="G18" s="80" t="s">
        <v>176</v>
      </c>
      <c r="H18" s="24"/>
      <c r="I18" s="80" t="s">
        <v>177</v>
      </c>
      <c r="J18" s="9">
        <f t="shared" si="1"/>
        <v>0</v>
      </c>
      <c r="K18" s="84" t="s">
        <v>413</v>
      </c>
    </row>
    <row r="19" spans="1:11" s="20" customFormat="1" ht="39.75" customHeight="1" thickBot="1" x14ac:dyDescent="0.45">
      <c r="A19" s="80" t="s">
        <v>89</v>
      </c>
      <c r="B19" s="10" t="s">
        <v>178</v>
      </c>
      <c r="C19" s="80">
        <v>5</v>
      </c>
      <c r="D19" s="24"/>
      <c r="E19" s="80" t="s">
        <v>179</v>
      </c>
      <c r="F19" s="24" t="s">
        <v>77</v>
      </c>
      <c r="G19" s="80" t="s">
        <v>180</v>
      </c>
      <c r="H19" s="24"/>
      <c r="I19" s="80" t="s">
        <v>181</v>
      </c>
      <c r="J19" s="9">
        <f t="shared" si="1"/>
        <v>0</v>
      </c>
      <c r="K19" s="84" t="s">
        <v>414</v>
      </c>
    </row>
    <row r="20" spans="1:11" s="20" customFormat="1" ht="35.1" customHeight="1" thickBot="1" x14ac:dyDescent="0.45">
      <c r="A20" s="80" t="s">
        <v>133</v>
      </c>
      <c r="B20" s="10" t="s">
        <v>182</v>
      </c>
      <c r="C20" s="80">
        <v>5</v>
      </c>
      <c r="D20" s="30" t="s">
        <v>118</v>
      </c>
      <c r="E20" s="86" t="s">
        <v>38</v>
      </c>
      <c r="F20" s="24"/>
      <c r="G20" s="80" t="s">
        <v>183</v>
      </c>
      <c r="H20" s="24" t="s">
        <v>36</v>
      </c>
      <c r="I20" s="80" t="s">
        <v>184</v>
      </c>
      <c r="J20" s="9">
        <f t="shared" si="1"/>
        <v>0</v>
      </c>
      <c r="K20" s="84" t="s">
        <v>415</v>
      </c>
    </row>
    <row r="21" spans="1:11" s="20" customFormat="1" ht="35.1" customHeight="1" thickBot="1" x14ac:dyDescent="0.45">
      <c r="A21" s="80" t="s">
        <v>91</v>
      </c>
      <c r="B21" s="10" t="s">
        <v>185</v>
      </c>
      <c r="C21" s="36">
        <v>2</v>
      </c>
      <c r="D21" s="33"/>
      <c r="E21" s="106" t="s">
        <v>223</v>
      </c>
      <c r="F21" s="107"/>
      <c r="G21" s="135" t="s">
        <v>248</v>
      </c>
      <c r="H21" s="136"/>
      <c r="I21" s="137"/>
      <c r="J21" s="31">
        <f>C21*(COUNTIF(D21,"●")*1*F21)</f>
        <v>0</v>
      </c>
      <c r="K21" s="84" t="s">
        <v>418</v>
      </c>
    </row>
    <row r="22" spans="1:11" s="20" customFormat="1" ht="35.1" customHeight="1" thickBot="1" x14ac:dyDescent="0.45">
      <c r="A22" s="80" t="s">
        <v>186</v>
      </c>
      <c r="B22" s="10" t="s">
        <v>187</v>
      </c>
      <c r="C22" s="36">
        <v>2</v>
      </c>
      <c r="D22" s="33"/>
      <c r="E22" s="106" t="s">
        <v>223</v>
      </c>
      <c r="F22" s="107"/>
      <c r="G22" s="135" t="s">
        <v>248</v>
      </c>
      <c r="H22" s="136"/>
      <c r="I22" s="137"/>
      <c r="J22" s="31">
        <f>C22*(COUNTIF(D22,"●")*1*F22)</f>
        <v>0</v>
      </c>
      <c r="K22" s="84" t="s">
        <v>419</v>
      </c>
    </row>
    <row r="23" spans="1:11" s="20" customFormat="1" ht="35.1" customHeight="1" thickBot="1" x14ac:dyDescent="0.45">
      <c r="A23" s="80" t="s">
        <v>139</v>
      </c>
      <c r="B23" s="10" t="s">
        <v>188</v>
      </c>
      <c r="C23" s="80">
        <v>1</v>
      </c>
      <c r="D23" s="24"/>
      <c r="E23" s="80" t="s">
        <v>189</v>
      </c>
      <c r="F23" s="24" t="s">
        <v>77</v>
      </c>
      <c r="G23" s="80" t="s">
        <v>255</v>
      </c>
      <c r="H23" s="24"/>
      <c r="I23" s="80" t="s">
        <v>190</v>
      </c>
      <c r="J23" s="31">
        <f>C23*(COUNTIF(D23,"●")*1+COUNTIF(F23,"●")*2+COUNTIF(H23,"●")*3)</f>
        <v>0</v>
      </c>
      <c r="K23" s="84" t="s">
        <v>204</v>
      </c>
    </row>
    <row r="24" spans="1:11" s="20" customFormat="1" ht="35.1" customHeight="1" thickBot="1" x14ac:dyDescent="0.45">
      <c r="A24" s="80" t="s">
        <v>191</v>
      </c>
      <c r="B24" s="10" t="s">
        <v>192</v>
      </c>
      <c r="C24" s="36">
        <v>1</v>
      </c>
      <c r="D24" s="33"/>
      <c r="E24" s="106" t="s">
        <v>223</v>
      </c>
      <c r="F24" s="107"/>
      <c r="G24" s="135" t="s">
        <v>246</v>
      </c>
      <c r="H24" s="136"/>
      <c r="I24" s="137"/>
      <c r="J24" s="13">
        <f>C24*(COUNTIF(D24,"●")*1*F24)</f>
        <v>0</v>
      </c>
      <c r="K24" s="91" t="s">
        <v>420</v>
      </c>
    </row>
    <row r="25" spans="1:11" s="20" customFormat="1" ht="35.1" customHeight="1" thickBot="1" x14ac:dyDescent="0.45">
      <c r="A25" s="80" t="s">
        <v>193</v>
      </c>
      <c r="B25" s="10" t="s">
        <v>194</v>
      </c>
      <c r="C25" s="80">
        <v>2</v>
      </c>
      <c r="D25" s="24"/>
      <c r="E25" s="80" t="s">
        <v>195</v>
      </c>
      <c r="F25" s="24" t="s">
        <v>77</v>
      </c>
      <c r="G25" s="80" t="s">
        <v>196</v>
      </c>
      <c r="H25" s="24"/>
      <c r="I25" s="80" t="s">
        <v>197</v>
      </c>
      <c r="J25" s="31">
        <f>C25*(COUNTIF(D25,"●")*1+COUNTIF(F25,"●")*2+COUNTIF(H25,"●")*3)</f>
        <v>0</v>
      </c>
      <c r="K25" s="84" t="s">
        <v>416</v>
      </c>
    </row>
    <row r="26" spans="1:11" s="20" customFormat="1" ht="35.1" customHeight="1" thickBot="1" x14ac:dyDescent="0.45">
      <c r="A26" s="80" t="s">
        <v>198</v>
      </c>
      <c r="B26" s="10" t="s">
        <v>199</v>
      </c>
      <c r="C26" s="80">
        <v>1</v>
      </c>
      <c r="D26" s="30" t="s">
        <v>118</v>
      </c>
      <c r="E26" s="86" t="s">
        <v>38</v>
      </c>
      <c r="F26" s="24"/>
      <c r="G26" s="80" t="s">
        <v>200</v>
      </c>
      <c r="H26" s="24"/>
      <c r="I26" s="80" t="s">
        <v>370</v>
      </c>
      <c r="J26" s="31">
        <f>C26*(COUNTIF(D26,"●")*1+COUNTIF(F26,"●")*2+COUNTIF(H26,"●")*3)</f>
        <v>0</v>
      </c>
      <c r="K26" s="84" t="s">
        <v>421</v>
      </c>
    </row>
    <row r="27" spans="1:11" s="20" customFormat="1" ht="35.1" customHeight="1" x14ac:dyDescent="0.4">
      <c r="A27" s="176" t="s">
        <v>201</v>
      </c>
      <c r="B27" s="35" t="s">
        <v>202</v>
      </c>
      <c r="C27" s="36">
        <v>1</v>
      </c>
      <c r="D27" s="33"/>
      <c r="E27" s="106" t="s">
        <v>223</v>
      </c>
      <c r="F27" s="107"/>
      <c r="G27" s="135" t="s">
        <v>245</v>
      </c>
      <c r="H27" s="136"/>
      <c r="I27" s="137"/>
      <c r="J27" s="13">
        <f>C27*(COUNTIF(D27,"●")*1*F27)</f>
        <v>0</v>
      </c>
      <c r="K27" s="176" t="s">
        <v>407</v>
      </c>
    </row>
    <row r="28" spans="1:11" s="20" customFormat="1" ht="54" customHeight="1" thickBot="1" x14ac:dyDescent="0.45">
      <c r="A28" s="178"/>
      <c r="B28" s="102" t="s">
        <v>39</v>
      </c>
      <c r="C28" s="148" t="s">
        <v>247</v>
      </c>
      <c r="D28" s="149"/>
      <c r="E28" s="149"/>
      <c r="F28" s="149"/>
      <c r="G28" s="149"/>
      <c r="H28" s="149"/>
      <c r="I28" s="150"/>
      <c r="J28" s="14" t="s">
        <v>97</v>
      </c>
      <c r="K28" s="178"/>
    </row>
    <row r="29" spans="1:11" ht="35.1" customHeight="1" x14ac:dyDescent="0.4">
      <c r="A29" s="133" t="s">
        <v>203</v>
      </c>
      <c r="B29" s="19" t="s">
        <v>229</v>
      </c>
      <c r="C29" s="39"/>
      <c r="D29" s="131" t="s">
        <v>228</v>
      </c>
      <c r="E29" s="132"/>
      <c r="F29" s="131"/>
      <c r="G29" s="138"/>
      <c r="H29" s="138"/>
      <c r="I29" s="139"/>
      <c r="J29" s="13">
        <f>C29</f>
        <v>0</v>
      </c>
      <c r="K29" s="146" t="s">
        <v>422</v>
      </c>
    </row>
    <row r="30" spans="1:11" ht="35.1" customHeight="1" thickBot="1" x14ac:dyDescent="0.45">
      <c r="A30" s="145"/>
      <c r="B30" s="102" t="s">
        <v>104</v>
      </c>
      <c r="C30" s="148" t="s">
        <v>77</v>
      </c>
      <c r="D30" s="149"/>
      <c r="E30" s="149"/>
      <c r="F30" s="149"/>
      <c r="G30" s="149"/>
      <c r="H30" s="149"/>
      <c r="I30" s="150"/>
      <c r="J30" s="9" t="s">
        <v>38</v>
      </c>
      <c r="K30" s="147"/>
    </row>
    <row r="31" spans="1:11" ht="35.1" customHeight="1" x14ac:dyDescent="0.4">
      <c r="A31" s="145"/>
      <c r="B31" s="19" t="s">
        <v>229</v>
      </c>
      <c r="C31" s="39"/>
      <c r="D31" s="131" t="s">
        <v>228</v>
      </c>
      <c r="E31" s="132"/>
      <c r="F31" s="131"/>
      <c r="G31" s="138"/>
      <c r="H31" s="138"/>
      <c r="I31" s="139"/>
      <c r="J31" s="13">
        <f>C31</f>
        <v>0</v>
      </c>
      <c r="K31" s="147"/>
    </row>
    <row r="32" spans="1:11" ht="35.1" customHeight="1" thickBot="1" x14ac:dyDescent="0.45">
      <c r="A32" s="145"/>
      <c r="B32" s="102" t="s">
        <v>104</v>
      </c>
      <c r="C32" s="148" t="s">
        <v>77</v>
      </c>
      <c r="D32" s="149"/>
      <c r="E32" s="149"/>
      <c r="F32" s="149"/>
      <c r="G32" s="149"/>
      <c r="H32" s="149"/>
      <c r="I32" s="150"/>
      <c r="J32" s="9" t="s">
        <v>38</v>
      </c>
      <c r="K32" s="147"/>
    </row>
    <row r="33" spans="1:11" ht="35.1" customHeight="1" x14ac:dyDescent="0.4">
      <c r="A33" s="145"/>
      <c r="B33" s="19" t="s">
        <v>229</v>
      </c>
      <c r="C33" s="39"/>
      <c r="D33" s="131" t="s">
        <v>228</v>
      </c>
      <c r="E33" s="132"/>
      <c r="F33" s="131"/>
      <c r="G33" s="138"/>
      <c r="H33" s="138"/>
      <c r="I33" s="139"/>
      <c r="J33" s="13">
        <f>C33</f>
        <v>0</v>
      </c>
      <c r="K33" s="147"/>
    </row>
    <row r="34" spans="1:11" ht="35.1" customHeight="1" thickBot="1" x14ac:dyDescent="0.45">
      <c r="A34" s="134"/>
      <c r="B34" s="102" t="s">
        <v>104</v>
      </c>
      <c r="C34" s="148" t="s">
        <v>77</v>
      </c>
      <c r="D34" s="149"/>
      <c r="E34" s="149"/>
      <c r="F34" s="149"/>
      <c r="G34" s="149"/>
      <c r="H34" s="149"/>
      <c r="I34" s="150"/>
      <c r="J34" s="9" t="s">
        <v>38</v>
      </c>
      <c r="K34" s="147"/>
    </row>
    <row r="35" spans="1:11" s="20" customFormat="1" ht="35.1" customHeight="1" thickBot="1" x14ac:dyDescent="0.45">
      <c r="A35" s="128" t="s">
        <v>37</v>
      </c>
      <c r="B35" s="171"/>
      <c r="C35" s="171"/>
      <c r="D35" s="171"/>
      <c r="E35" s="171"/>
      <c r="F35" s="171"/>
      <c r="G35" s="171"/>
      <c r="H35" s="171"/>
      <c r="I35" s="172"/>
      <c r="J35" s="87">
        <f>SUM(J7:J34)</f>
        <v>0</v>
      </c>
      <c r="K35" s="113"/>
    </row>
  </sheetData>
  <mergeCells count="33">
    <mergeCell ref="G11:I11"/>
    <mergeCell ref="K10:K12"/>
    <mergeCell ref="K27:K28"/>
    <mergeCell ref="A35:I35"/>
    <mergeCell ref="A10:A12"/>
    <mergeCell ref="C12:I12"/>
    <mergeCell ref="C28:I28"/>
    <mergeCell ref="A27:A28"/>
    <mergeCell ref="G27:I27"/>
    <mergeCell ref="G24:I24"/>
    <mergeCell ref="G21:I21"/>
    <mergeCell ref="G22:I22"/>
    <mergeCell ref="A29:A34"/>
    <mergeCell ref="D29:E29"/>
    <mergeCell ref="D33:E33"/>
    <mergeCell ref="F29:I29"/>
    <mergeCell ref="A3:J3"/>
    <mergeCell ref="A4:J4"/>
    <mergeCell ref="A5:A6"/>
    <mergeCell ref="B5:B6"/>
    <mergeCell ref="C5:C6"/>
    <mergeCell ref="D5:I5"/>
    <mergeCell ref="J5:J6"/>
    <mergeCell ref="D6:E6"/>
    <mergeCell ref="F6:G6"/>
    <mergeCell ref="H6:I6"/>
    <mergeCell ref="F31:I31"/>
    <mergeCell ref="F33:I33"/>
    <mergeCell ref="K29:K34"/>
    <mergeCell ref="C30:I30"/>
    <mergeCell ref="C34:I34"/>
    <mergeCell ref="D31:E31"/>
    <mergeCell ref="C32:I32"/>
  </mergeCells>
  <phoneticPr fontId="1"/>
  <dataValidations count="1">
    <dataValidation type="list" allowBlank="1" showInputMessage="1" showErrorMessage="1" sqref="H13:H20 H7:H8 F7:F8 F13:F20 D18:D19 F23 H23 F25:F26 H25:H26 H10 D7:D11 D21:D25 D13:D14 D27 F10">
      <formula1>"　,●"</formula1>
    </dataValidation>
  </dataValidations>
  <pageMargins left="0.31496062992125984" right="0.11811023622047245" top="0.35433070866141736" bottom="0.15748031496062992" header="0.31496062992125984" footer="0.31496062992125984"/>
  <pageSetup paperSize="9" scale="63" fitToHeight="0" orientation="portrait" r:id="rId1"/>
  <ignoredErrors>
    <ignoredError sqref="J23:J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zoomScaleSheetLayoutView="100" workbookViewId="0">
      <selection activeCell="B1" sqref="B1"/>
    </sheetView>
  </sheetViews>
  <sheetFormatPr defaultRowHeight="13.5" x14ac:dyDescent="0.4"/>
  <cols>
    <col min="1" max="1" width="3.625" style="1" customWidth="1"/>
    <col min="2" max="2" width="32.625" style="1" customWidth="1"/>
    <col min="3" max="4" width="3.625" style="1" customWidth="1"/>
    <col min="5" max="5" width="27.625" style="1" customWidth="1"/>
    <col min="6" max="6" width="3.625" style="1" customWidth="1"/>
    <col min="7" max="7" width="29.25" style="1" customWidth="1"/>
    <col min="8" max="8" width="3.625" style="1" customWidth="1"/>
    <col min="9" max="9" width="27.625" style="1" customWidth="1"/>
    <col min="10" max="10" width="4.625" style="1" customWidth="1"/>
    <col min="11" max="11" width="54.125" style="20" customWidth="1"/>
    <col min="12" max="16384" width="9" style="1"/>
  </cols>
  <sheetData>
    <row r="1" spans="1:11" x14ac:dyDescent="0.4">
      <c r="A1" s="125" t="s">
        <v>453</v>
      </c>
      <c r="H1" s="1" t="s">
        <v>77</v>
      </c>
      <c r="I1" s="6" t="s">
        <v>76</v>
      </c>
      <c r="J1" s="1" t="s">
        <v>77</v>
      </c>
    </row>
    <row r="2" spans="1:11" x14ac:dyDescent="0.4">
      <c r="A2" s="1" t="s">
        <v>444</v>
      </c>
      <c r="I2" s="6" t="s">
        <v>78</v>
      </c>
    </row>
    <row r="3" spans="1:11" ht="35.1" customHeight="1" x14ac:dyDescent="0.4">
      <c r="A3" s="156" t="s">
        <v>205</v>
      </c>
      <c r="B3" s="157"/>
      <c r="C3" s="157"/>
      <c r="D3" s="157"/>
      <c r="E3" s="157"/>
      <c r="F3" s="157"/>
      <c r="G3" s="157"/>
      <c r="H3" s="157"/>
      <c r="I3" s="157"/>
      <c r="J3" s="157"/>
    </row>
    <row r="4" spans="1:11" ht="45" customHeight="1" thickBot="1" x14ac:dyDescent="0.45">
      <c r="A4" s="158" t="s">
        <v>360</v>
      </c>
      <c r="B4" s="159"/>
      <c r="C4" s="159"/>
      <c r="D4" s="159"/>
      <c r="E4" s="159"/>
      <c r="F4" s="159"/>
      <c r="G4" s="159"/>
      <c r="H4" s="159"/>
      <c r="I4" s="159"/>
      <c r="J4" s="159"/>
    </row>
    <row r="5" spans="1:11" s="20" customFormat="1" ht="24.95" customHeight="1" thickBot="1" x14ac:dyDescent="0.45">
      <c r="A5" s="160" t="s">
        <v>0</v>
      </c>
      <c r="B5" s="160" t="s">
        <v>1</v>
      </c>
      <c r="C5" s="161" t="s">
        <v>2</v>
      </c>
      <c r="D5" s="160" t="s">
        <v>144</v>
      </c>
      <c r="E5" s="160"/>
      <c r="F5" s="160"/>
      <c r="G5" s="160"/>
      <c r="H5" s="160"/>
      <c r="I5" s="160"/>
      <c r="J5" s="161" t="s">
        <v>2</v>
      </c>
    </row>
    <row r="6" spans="1:11" s="20" customFormat="1" ht="24.95" customHeight="1" thickBot="1" x14ac:dyDescent="0.45">
      <c r="A6" s="160"/>
      <c r="B6" s="160"/>
      <c r="C6" s="161"/>
      <c r="D6" s="160" t="s">
        <v>140</v>
      </c>
      <c r="E6" s="160"/>
      <c r="F6" s="160" t="s">
        <v>148</v>
      </c>
      <c r="G6" s="160"/>
      <c r="H6" s="160" t="s">
        <v>149</v>
      </c>
      <c r="I6" s="160"/>
      <c r="J6" s="161"/>
      <c r="K6" s="21" t="s">
        <v>105</v>
      </c>
    </row>
    <row r="7" spans="1:11" s="20" customFormat="1" ht="102" customHeight="1" thickBot="1" x14ac:dyDescent="0.45">
      <c r="A7" s="83" t="s">
        <v>79</v>
      </c>
      <c r="B7" s="7" t="s">
        <v>206</v>
      </c>
      <c r="C7" s="87">
        <v>1</v>
      </c>
      <c r="D7" s="8" t="s">
        <v>36</v>
      </c>
      <c r="E7" s="23" t="s">
        <v>107</v>
      </c>
      <c r="F7" s="25" t="s">
        <v>36</v>
      </c>
      <c r="G7" s="22" t="s">
        <v>108</v>
      </c>
      <c r="H7" s="25"/>
      <c r="I7" s="22" t="s">
        <v>109</v>
      </c>
      <c r="J7" s="9">
        <f>C7*(COUNTIF(D7,"●")*1+COUNTIF(F7,"●")*2+COUNTIF(H7,"●")*3)</f>
        <v>0</v>
      </c>
      <c r="K7" s="40" t="s">
        <v>387</v>
      </c>
    </row>
    <row r="8" spans="1:11" s="20" customFormat="1" ht="35.1" customHeight="1" thickBot="1" x14ac:dyDescent="0.45">
      <c r="A8" s="83" t="s">
        <v>80</v>
      </c>
      <c r="B8" s="7" t="s">
        <v>153</v>
      </c>
      <c r="C8" s="87">
        <v>2</v>
      </c>
      <c r="D8" s="8"/>
      <c r="E8" s="86" t="s">
        <v>154</v>
      </c>
      <c r="F8" s="25" t="s">
        <v>36</v>
      </c>
      <c r="G8" s="86" t="s">
        <v>155</v>
      </c>
      <c r="H8" s="25"/>
      <c r="I8" s="37" t="s">
        <v>156</v>
      </c>
      <c r="J8" s="13">
        <f t="shared" ref="J8:J9" si="0">C8*(COUNTIF(D8,"●")*1+COUNTIF(F8,"●")*2+COUNTIF(H8,"●")*3)</f>
        <v>0</v>
      </c>
      <c r="K8" s="21" t="s">
        <v>424</v>
      </c>
    </row>
    <row r="9" spans="1:11" s="20" customFormat="1" ht="45" customHeight="1" thickBot="1" x14ac:dyDescent="0.45">
      <c r="A9" s="80" t="s">
        <v>81</v>
      </c>
      <c r="B9" s="7" t="s">
        <v>207</v>
      </c>
      <c r="C9" s="80">
        <v>1</v>
      </c>
      <c r="D9" s="8"/>
      <c r="E9" s="32" t="s">
        <v>165</v>
      </c>
      <c r="F9" s="30" t="s">
        <v>118</v>
      </c>
      <c r="G9" s="80" t="s">
        <v>371</v>
      </c>
      <c r="H9" s="30" t="s">
        <v>118</v>
      </c>
      <c r="I9" s="80" t="s">
        <v>372</v>
      </c>
      <c r="J9" s="111">
        <f t="shared" si="0"/>
        <v>0</v>
      </c>
      <c r="K9" s="84" t="s">
        <v>430</v>
      </c>
    </row>
    <row r="10" spans="1:11" s="20" customFormat="1" ht="35.1" customHeight="1" thickBot="1" x14ac:dyDescent="0.45">
      <c r="A10" s="80" t="s">
        <v>208</v>
      </c>
      <c r="B10" s="10" t="s">
        <v>168</v>
      </c>
      <c r="C10" s="80">
        <v>3</v>
      </c>
      <c r="D10" s="30" t="s">
        <v>38</v>
      </c>
      <c r="E10" s="86" t="s">
        <v>38</v>
      </c>
      <c r="F10" s="24"/>
      <c r="G10" s="80" t="s">
        <v>169</v>
      </c>
      <c r="H10" s="24"/>
      <c r="I10" s="80" t="s">
        <v>170</v>
      </c>
      <c r="J10" s="9">
        <f t="shared" ref="J10:J13" si="1">C10*(COUNTIF(D10,"●")*1+COUNTIF(F10,"●")*2+COUNTIF(H10,"●")*3)</f>
        <v>0</v>
      </c>
      <c r="K10" s="112" t="s">
        <v>417</v>
      </c>
    </row>
    <row r="11" spans="1:11" s="20" customFormat="1" ht="35.1" customHeight="1" thickBot="1" x14ac:dyDescent="0.45">
      <c r="A11" s="80" t="s">
        <v>209</v>
      </c>
      <c r="B11" s="10" t="s">
        <v>210</v>
      </c>
      <c r="C11" s="80">
        <v>2</v>
      </c>
      <c r="D11" s="30" t="s">
        <v>38</v>
      </c>
      <c r="E11" s="86" t="s">
        <v>38</v>
      </c>
      <c r="F11" s="24"/>
      <c r="G11" s="80" t="s">
        <v>173</v>
      </c>
      <c r="H11" s="24"/>
      <c r="I11" s="80" t="s">
        <v>167</v>
      </c>
      <c r="J11" s="9">
        <f t="shared" si="1"/>
        <v>0</v>
      </c>
      <c r="K11" s="84" t="s">
        <v>425</v>
      </c>
    </row>
    <row r="12" spans="1:11" s="20" customFormat="1" ht="35.1" customHeight="1" thickBot="1" x14ac:dyDescent="0.45">
      <c r="A12" s="81" t="s">
        <v>211</v>
      </c>
      <c r="B12" s="79" t="s">
        <v>212</v>
      </c>
      <c r="C12" s="81">
        <v>10</v>
      </c>
      <c r="D12" s="8"/>
      <c r="E12" s="34" t="s">
        <v>213</v>
      </c>
      <c r="F12" s="30" t="s">
        <v>38</v>
      </c>
      <c r="G12" s="86" t="s">
        <v>38</v>
      </c>
      <c r="H12" s="30" t="s">
        <v>38</v>
      </c>
      <c r="I12" s="86" t="s">
        <v>38</v>
      </c>
      <c r="J12" s="31">
        <f t="shared" si="1"/>
        <v>0</v>
      </c>
      <c r="K12" s="84" t="s">
        <v>426</v>
      </c>
    </row>
    <row r="13" spans="1:11" s="20" customFormat="1" ht="35.1" customHeight="1" x14ac:dyDescent="0.4">
      <c r="A13" s="133" t="s">
        <v>214</v>
      </c>
      <c r="B13" s="79" t="s">
        <v>261</v>
      </c>
      <c r="C13" s="81">
        <v>2</v>
      </c>
      <c r="D13" s="12"/>
      <c r="E13" s="28" t="s">
        <v>257</v>
      </c>
      <c r="F13" s="27" t="s">
        <v>36</v>
      </c>
      <c r="G13" s="29" t="s">
        <v>258</v>
      </c>
      <c r="H13" s="27" t="s">
        <v>36</v>
      </c>
      <c r="I13" s="81" t="s">
        <v>259</v>
      </c>
      <c r="J13" s="13">
        <f t="shared" si="1"/>
        <v>0</v>
      </c>
      <c r="K13" s="176" t="s">
        <v>431</v>
      </c>
    </row>
    <row r="14" spans="1:11" s="20" customFormat="1" ht="35.1" customHeight="1" thickBot="1" x14ac:dyDescent="0.45">
      <c r="A14" s="134"/>
      <c r="B14" s="102" t="s">
        <v>39</v>
      </c>
      <c r="C14" s="148"/>
      <c r="D14" s="149"/>
      <c r="E14" s="149"/>
      <c r="F14" s="149"/>
      <c r="G14" s="149"/>
      <c r="H14" s="149"/>
      <c r="I14" s="150"/>
      <c r="J14" s="14" t="s">
        <v>97</v>
      </c>
      <c r="K14" s="178"/>
    </row>
    <row r="15" spans="1:11" s="20" customFormat="1" ht="35.1" customHeight="1" thickBot="1" x14ac:dyDescent="0.45">
      <c r="A15" s="80" t="s">
        <v>113</v>
      </c>
      <c r="B15" s="10" t="s">
        <v>188</v>
      </c>
      <c r="C15" s="80">
        <v>1</v>
      </c>
      <c r="D15" s="24"/>
      <c r="E15" s="80" t="s">
        <v>189</v>
      </c>
      <c r="F15" s="24" t="s">
        <v>77</v>
      </c>
      <c r="G15" s="80" t="s">
        <v>255</v>
      </c>
      <c r="H15" s="24"/>
      <c r="I15" s="80" t="s">
        <v>260</v>
      </c>
      <c r="J15" s="31">
        <f>C15*(COUNTIF(D15,"●")*1+COUNTIF(F15,"●")*2+COUNTIF(H15,"●")*3)</f>
        <v>0</v>
      </c>
      <c r="K15" s="84" t="s">
        <v>427</v>
      </c>
    </row>
    <row r="16" spans="1:11" s="20" customFormat="1" ht="35.1" customHeight="1" x14ac:dyDescent="0.4">
      <c r="A16" s="133" t="s">
        <v>215</v>
      </c>
      <c r="B16" s="79" t="s">
        <v>216</v>
      </c>
      <c r="C16" s="81">
        <v>1</v>
      </c>
      <c r="D16" s="12"/>
      <c r="E16" s="28">
        <v>1</v>
      </c>
      <c r="F16" s="27" t="s">
        <v>36</v>
      </c>
      <c r="G16" s="29">
        <v>2</v>
      </c>
      <c r="H16" s="27" t="s">
        <v>36</v>
      </c>
      <c r="I16" s="81" t="s">
        <v>217</v>
      </c>
      <c r="J16" s="13">
        <f t="shared" ref="J16" si="2">C16*(COUNTIF(D16,"●")*1+COUNTIF(F16,"●")*2+COUNTIF(H16,"●")*3)</f>
        <v>0</v>
      </c>
      <c r="K16" s="176" t="s">
        <v>428</v>
      </c>
    </row>
    <row r="17" spans="1:11" s="20" customFormat="1" ht="35.1" customHeight="1" thickBot="1" x14ac:dyDescent="0.45">
      <c r="A17" s="134"/>
      <c r="B17" s="102" t="s">
        <v>39</v>
      </c>
      <c r="C17" s="148"/>
      <c r="D17" s="149"/>
      <c r="E17" s="149"/>
      <c r="F17" s="149"/>
      <c r="G17" s="149"/>
      <c r="H17" s="149"/>
      <c r="I17" s="150"/>
      <c r="J17" s="14" t="s">
        <v>97</v>
      </c>
      <c r="K17" s="178"/>
    </row>
    <row r="18" spans="1:11" s="20" customFormat="1" ht="35.1" customHeight="1" x14ac:dyDescent="0.4">
      <c r="A18" s="133" t="s">
        <v>218</v>
      </c>
      <c r="B18" s="79" t="s">
        <v>219</v>
      </c>
      <c r="C18" s="36">
        <v>1</v>
      </c>
      <c r="D18" s="33"/>
      <c r="E18" s="106" t="s">
        <v>223</v>
      </c>
      <c r="F18" s="107"/>
      <c r="G18" s="135" t="s">
        <v>256</v>
      </c>
      <c r="H18" s="136"/>
      <c r="I18" s="137"/>
      <c r="J18" s="13">
        <f>C18*(COUNTIF(D18,"●")*1*F18)</f>
        <v>0</v>
      </c>
      <c r="K18" s="176" t="s">
        <v>429</v>
      </c>
    </row>
    <row r="19" spans="1:11" s="20" customFormat="1" ht="35.1" customHeight="1" thickBot="1" x14ac:dyDescent="0.45">
      <c r="A19" s="134"/>
      <c r="B19" s="102" t="s">
        <v>39</v>
      </c>
      <c r="C19" s="148"/>
      <c r="D19" s="149"/>
      <c r="E19" s="149"/>
      <c r="F19" s="149"/>
      <c r="G19" s="149"/>
      <c r="H19" s="149"/>
      <c r="I19" s="150"/>
      <c r="J19" s="14" t="s">
        <v>97</v>
      </c>
      <c r="K19" s="178"/>
    </row>
    <row r="20" spans="1:11" s="20" customFormat="1" ht="35.1" customHeight="1" thickBot="1" x14ac:dyDescent="0.45">
      <c r="A20" s="133" t="s">
        <v>220</v>
      </c>
      <c r="B20" s="79" t="s">
        <v>221</v>
      </c>
      <c r="C20" s="81">
        <v>10</v>
      </c>
      <c r="D20" s="12"/>
      <c r="E20" s="28" t="s">
        <v>222</v>
      </c>
      <c r="F20" s="30" t="s">
        <v>38</v>
      </c>
      <c r="G20" s="86" t="s">
        <v>38</v>
      </c>
      <c r="H20" s="30" t="s">
        <v>38</v>
      </c>
      <c r="I20" s="80" t="s">
        <v>38</v>
      </c>
      <c r="J20" s="13">
        <f t="shared" ref="J20" si="3">C20*(COUNTIF(D20,"●")*1+COUNTIF(F20,"●")*2+COUNTIF(H20,"●")*3)</f>
        <v>0</v>
      </c>
      <c r="K20" s="176" t="s">
        <v>432</v>
      </c>
    </row>
    <row r="21" spans="1:11" s="20" customFormat="1" ht="35.1" customHeight="1" thickBot="1" x14ac:dyDescent="0.45">
      <c r="A21" s="134"/>
      <c r="B21" s="102" t="s">
        <v>39</v>
      </c>
      <c r="C21" s="148"/>
      <c r="D21" s="149"/>
      <c r="E21" s="149"/>
      <c r="F21" s="149"/>
      <c r="G21" s="149"/>
      <c r="H21" s="149"/>
      <c r="I21" s="150"/>
      <c r="J21" s="14" t="s">
        <v>97</v>
      </c>
      <c r="K21" s="178"/>
    </row>
    <row r="22" spans="1:11" ht="35.1" customHeight="1" x14ac:dyDescent="0.4">
      <c r="A22" s="133" t="s">
        <v>203</v>
      </c>
      <c r="B22" s="19" t="s">
        <v>229</v>
      </c>
      <c r="C22" s="39"/>
      <c r="D22" s="131" t="s">
        <v>228</v>
      </c>
      <c r="E22" s="132"/>
      <c r="F22" s="131"/>
      <c r="G22" s="138"/>
      <c r="H22" s="138"/>
      <c r="I22" s="139"/>
      <c r="J22" s="13">
        <f>C22</f>
        <v>0</v>
      </c>
      <c r="K22" s="146" t="s">
        <v>433</v>
      </c>
    </row>
    <row r="23" spans="1:11" ht="35.1" customHeight="1" thickBot="1" x14ac:dyDescent="0.45">
      <c r="A23" s="145"/>
      <c r="B23" s="102" t="s">
        <v>104</v>
      </c>
      <c r="C23" s="148" t="s">
        <v>77</v>
      </c>
      <c r="D23" s="149"/>
      <c r="E23" s="149"/>
      <c r="F23" s="149"/>
      <c r="G23" s="149"/>
      <c r="H23" s="149"/>
      <c r="I23" s="150"/>
      <c r="J23" s="9" t="s">
        <v>38</v>
      </c>
      <c r="K23" s="147"/>
    </row>
    <row r="24" spans="1:11" ht="35.1" customHeight="1" x14ac:dyDescent="0.4">
      <c r="A24" s="145"/>
      <c r="B24" s="19" t="s">
        <v>229</v>
      </c>
      <c r="C24" s="39"/>
      <c r="D24" s="131" t="s">
        <v>228</v>
      </c>
      <c r="E24" s="132"/>
      <c r="F24" s="131"/>
      <c r="G24" s="138"/>
      <c r="H24" s="138"/>
      <c r="I24" s="139"/>
      <c r="J24" s="13">
        <f>C24</f>
        <v>0</v>
      </c>
      <c r="K24" s="147"/>
    </row>
    <row r="25" spans="1:11" ht="35.1" customHeight="1" thickBot="1" x14ac:dyDescent="0.45">
      <c r="A25" s="145"/>
      <c r="B25" s="102" t="s">
        <v>104</v>
      </c>
      <c r="C25" s="148" t="s">
        <v>77</v>
      </c>
      <c r="D25" s="149"/>
      <c r="E25" s="149"/>
      <c r="F25" s="149"/>
      <c r="G25" s="149"/>
      <c r="H25" s="149"/>
      <c r="I25" s="150"/>
      <c r="J25" s="9" t="s">
        <v>38</v>
      </c>
      <c r="K25" s="147"/>
    </row>
    <row r="26" spans="1:11" ht="35.1" customHeight="1" x14ac:dyDescent="0.4">
      <c r="A26" s="145"/>
      <c r="B26" s="19" t="s">
        <v>229</v>
      </c>
      <c r="C26" s="39"/>
      <c r="D26" s="131" t="s">
        <v>228</v>
      </c>
      <c r="E26" s="132"/>
      <c r="F26" s="131"/>
      <c r="G26" s="138"/>
      <c r="H26" s="138"/>
      <c r="I26" s="139"/>
      <c r="J26" s="13">
        <f>C26</f>
        <v>0</v>
      </c>
      <c r="K26" s="147"/>
    </row>
    <row r="27" spans="1:11" ht="35.1" customHeight="1" thickBot="1" x14ac:dyDescent="0.45">
      <c r="A27" s="134"/>
      <c r="B27" s="102" t="s">
        <v>104</v>
      </c>
      <c r="C27" s="148" t="s">
        <v>77</v>
      </c>
      <c r="D27" s="149"/>
      <c r="E27" s="149"/>
      <c r="F27" s="149"/>
      <c r="G27" s="149"/>
      <c r="H27" s="149"/>
      <c r="I27" s="150"/>
      <c r="J27" s="9" t="s">
        <v>38</v>
      </c>
      <c r="K27" s="147"/>
    </row>
    <row r="28" spans="1:11" s="20" customFormat="1" ht="35.1" customHeight="1" thickBot="1" x14ac:dyDescent="0.45">
      <c r="A28" s="128" t="s">
        <v>37</v>
      </c>
      <c r="B28" s="171"/>
      <c r="C28" s="171"/>
      <c r="D28" s="171"/>
      <c r="E28" s="171"/>
      <c r="F28" s="171"/>
      <c r="G28" s="171"/>
      <c r="H28" s="171"/>
      <c r="I28" s="172"/>
      <c r="J28" s="87">
        <f>SUM(J7:J27)</f>
        <v>0</v>
      </c>
      <c r="K28" s="113"/>
    </row>
  </sheetData>
  <mergeCells count="35">
    <mergeCell ref="K18:K19"/>
    <mergeCell ref="C19:I19"/>
    <mergeCell ref="A20:A21"/>
    <mergeCell ref="K20:K21"/>
    <mergeCell ref="C21:I21"/>
    <mergeCell ref="G18:I18"/>
    <mergeCell ref="K13:K14"/>
    <mergeCell ref="C14:I14"/>
    <mergeCell ref="A16:A17"/>
    <mergeCell ref="K16:K17"/>
    <mergeCell ref="C17:I17"/>
    <mergeCell ref="A22:A27"/>
    <mergeCell ref="D22:E22"/>
    <mergeCell ref="A28:I28"/>
    <mergeCell ref="A18:A19"/>
    <mergeCell ref="A13:A14"/>
    <mergeCell ref="A3:J3"/>
    <mergeCell ref="A4:J4"/>
    <mergeCell ref="A5:A6"/>
    <mergeCell ref="B5:B6"/>
    <mergeCell ref="C5:C6"/>
    <mergeCell ref="D5:I5"/>
    <mergeCell ref="J5:J6"/>
    <mergeCell ref="D6:E6"/>
    <mergeCell ref="F6:G6"/>
    <mergeCell ref="H6:I6"/>
    <mergeCell ref="K22:K27"/>
    <mergeCell ref="C23:I23"/>
    <mergeCell ref="D24:E24"/>
    <mergeCell ref="C25:I25"/>
    <mergeCell ref="D26:E26"/>
    <mergeCell ref="C27:I27"/>
    <mergeCell ref="F22:I22"/>
    <mergeCell ref="F24:I24"/>
    <mergeCell ref="F26:I26"/>
  </mergeCells>
  <phoneticPr fontId="1"/>
  <dataValidations count="1">
    <dataValidation type="list" allowBlank="1" showInputMessage="1" showErrorMessage="1" sqref="H7:H8 F7:F8 D12:D13 H13 D7:D9 F13 F10:F11 H10:H11 D15:D16 F15:F16 H15:H16 D20 D18">
      <formula1>"　,●"</formula1>
    </dataValidation>
  </dataValidations>
  <pageMargins left="0.31496062992125984" right="0.11811023622047245" top="0.74803149606299213" bottom="0.74803149606299213" header="0.31496062992125984" footer="0.31496062992125984"/>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42"/>
  <sheetViews>
    <sheetView zoomScaleNormal="100" workbookViewId="0"/>
  </sheetViews>
  <sheetFormatPr defaultRowHeight="13.5" x14ac:dyDescent="0.4"/>
  <cols>
    <col min="1" max="1" width="5.625" style="1" customWidth="1"/>
    <col min="2" max="2" width="27.625" style="1" customWidth="1"/>
    <col min="3" max="8" width="10.625" style="2" customWidth="1"/>
    <col min="9" max="9" width="13.625" style="1" customWidth="1"/>
    <col min="10" max="16384" width="9" style="1"/>
  </cols>
  <sheetData>
    <row r="1" spans="1:13" ht="21.95" customHeight="1" x14ac:dyDescent="0.4">
      <c r="A1" s="125" t="s">
        <v>456</v>
      </c>
      <c r="C1" s="194" t="s">
        <v>43</v>
      </c>
      <c r="D1" s="194"/>
      <c r="E1" s="194"/>
      <c r="F1" s="194"/>
      <c r="G1" s="194"/>
      <c r="H1" s="194"/>
      <c r="I1" s="195"/>
    </row>
    <row r="2" spans="1:13" ht="21.95" customHeight="1" x14ac:dyDescent="0.4">
      <c r="A2" s="1" t="s">
        <v>41</v>
      </c>
      <c r="C2" s="194" t="s">
        <v>40</v>
      </c>
      <c r="D2" s="194"/>
      <c r="E2" s="194"/>
      <c r="F2" s="194"/>
      <c r="G2" s="194"/>
      <c r="H2" s="194"/>
      <c r="I2" s="195"/>
    </row>
    <row r="3" spans="1:13" ht="35.1" customHeight="1" x14ac:dyDescent="0.4">
      <c r="A3" s="199" t="s">
        <v>42</v>
      </c>
      <c r="B3" s="200"/>
      <c r="C3" s="200"/>
      <c r="D3" s="200"/>
      <c r="E3" s="200"/>
      <c r="F3" s="200"/>
      <c r="G3" s="200"/>
      <c r="H3" s="200"/>
      <c r="I3" s="200"/>
    </row>
    <row r="4" spans="1:13" ht="30" customHeight="1" x14ac:dyDescent="0.4">
      <c r="A4" s="44" t="s">
        <v>271</v>
      </c>
      <c r="B4" s="45"/>
      <c r="C4" s="45"/>
      <c r="D4" s="45"/>
      <c r="E4" s="45"/>
      <c r="F4" s="45"/>
      <c r="G4" s="45"/>
      <c r="H4" s="45"/>
      <c r="I4" s="45"/>
    </row>
    <row r="5" spans="1:13" ht="21.95" customHeight="1" x14ac:dyDescent="0.4">
      <c r="A5" s="196" t="s">
        <v>272</v>
      </c>
      <c r="B5" s="197"/>
      <c r="C5" s="197"/>
      <c r="D5" s="197"/>
      <c r="E5" s="197"/>
      <c r="F5" s="197"/>
      <c r="G5" s="197"/>
      <c r="H5" s="197"/>
      <c r="I5" s="198"/>
      <c r="L5" s="118"/>
    </row>
    <row r="6" spans="1:13" ht="35.1" customHeight="1" x14ac:dyDescent="0.4">
      <c r="A6" s="47" t="s">
        <v>274</v>
      </c>
      <c r="B6" s="95" t="s">
        <v>273</v>
      </c>
      <c r="C6" s="203" t="s">
        <v>44</v>
      </c>
      <c r="D6" s="204"/>
      <c r="E6" s="204"/>
      <c r="F6" s="204"/>
      <c r="G6" s="204"/>
      <c r="H6" s="205"/>
      <c r="I6" s="3" t="s">
        <v>61</v>
      </c>
      <c r="L6" s="118"/>
    </row>
    <row r="7" spans="1:13" ht="21.95" customHeight="1" x14ac:dyDescent="0.4">
      <c r="A7" s="185" t="s">
        <v>265</v>
      </c>
      <c r="B7" s="42" t="s">
        <v>74</v>
      </c>
      <c r="C7" s="206" t="s">
        <v>55</v>
      </c>
      <c r="D7" s="207"/>
      <c r="E7" s="207"/>
      <c r="F7" s="207"/>
      <c r="G7" s="207"/>
      <c r="H7" s="208"/>
      <c r="I7" s="98">
        <v>150000</v>
      </c>
      <c r="L7" s="119"/>
    </row>
    <row r="8" spans="1:13" ht="21.95" customHeight="1" x14ac:dyDescent="0.4">
      <c r="A8" s="185"/>
      <c r="B8" s="42" t="s">
        <v>45</v>
      </c>
      <c r="C8" s="206" t="s">
        <v>56</v>
      </c>
      <c r="D8" s="207"/>
      <c r="E8" s="207"/>
      <c r="F8" s="207"/>
      <c r="G8" s="207"/>
      <c r="H8" s="208"/>
      <c r="I8" s="99">
        <v>100000</v>
      </c>
      <c r="L8" s="119"/>
    </row>
    <row r="9" spans="1:13" ht="21.95" customHeight="1" x14ac:dyDescent="0.4">
      <c r="A9" s="185"/>
      <c r="B9" s="42" t="s">
        <v>46</v>
      </c>
      <c r="C9" s="191" t="s">
        <v>262</v>
      </c>
      <c r="D9" s="192"/>
      <c r="E9" s="192"/>
      <c r="F9" s="192"/>
      <c r="G9" s="192"/>
      <c r="H9" s="193"/>
      <c r="I9" s="99">
        <v>60000</v>
      </c>
      <c r="L9" s="119"/>
    </row>
    <row r="10" spans="1:13" ht="21.95" customHeight="1" x14ac:dyDescent="0.4">
      <c r="A10" s="185"/>
      <c r="B10" s="201" t="s">
        <v>292</v>
      </c>
      <c r="C10" s="59" t="s">
        <v>293</v>
      </c>
      <c r="D10" s="71">
        <f>'倉中書式(費)3'!J35</f>
        <v>0</v>
      </c>
      <c r="E10" s="59" t="s">
        <v>299</v>
      </c>
      <c r="F10" s="63">
        <v>2000</v>
      </c>
      <c r="G10" s="65" t="s">
        <v>300</v>
      </c>
      <c r="H10" s="62"/>
      <c r="I10" s="100">
        <f>D10*F10*H10</f>
        <v>0</v>
      </c>
      <c r="L10" s="119"/>
      <c r="M10" s="61"/>
    </row>
    <row r="11" spans="1:13" ht="21.95" customHeight="1" x14ac:dyDescent="0.4">
      <c r="A11" s="185"/>
      <c r="B11" s="202"/>
      <c r="C11" s="212" t="s">
        <v>297</v>
      </c>
      <c r="D11" s="213"/>
      <c r="E11" s="213"/>
      <c r="F11" s="213"/>
      <c r="G11" s="213"/>
      <c r="H11" s="214"/>
      <c r="I11" s="76" t="s">
        <v>435</v>
      </c>
      <c r="L11" s="119"/>
    </row>
    <row r="12" spans="1:13" ht="21.95" customHeight="1" x14ac:dyDescent="0.4">
      <c r="A12" s="185"/>
      <c r="B12" s="201" t="s">
        <v>291</v>
      </c>
      <c r="C12" s="59" t="s">
        <v>294</v>
      </c>
      <c r="D12" s="71">
        <f>'倉中書式(費)3(機)'!J28</f>
        <v>0</v>
      </c>
      <c r="E12" s="59" t="s">
        <v>299</v>
      </c>
      <c r="F12" s="63">
        <v>2000</v>
      </c>
      <c r="G12" s="65" t="s">
        <v>300</v>
      </c>
      <c r="H12" s="62"/>
      <c r="I12" s="100">
        <f>D12*F12*H12</f>
        <v>0</v>
      </c>
      <c r="K12" s="117"/>
      <c r="L12" s="119"/>
    </row>
    <row r="13" spans="1:13" ht="21.95" customHeight="1" x14ac:dyDescent="0.4">
      <c r="A13" s="185"/>
      <c r="B13" s="202"/>
      <c r="C13" s="212" t="s">
        <v>297</v>
      </c>
      <c r="D13" s="213"/>
      <c r="E13" s="213"/>
      <c r="F13" s="213"/>
      <c r="G13" s="213"/>
      <c r="H13" s="214"/>
      <c r="I13" s="76" t="s">
        <v>435</v>
      </c>
      <c r="L13" s="119"/>
    </row>
    <row r="14" spans="1:13" ht="21.95" customHeight="1" x14ac:dyDescent="0.4">
      <c r="A14" s="185"/>
      <c r="B14" s="42" t="s">
        <v>47</v>
      </c>
      <c r="C14" s="209" t="s">
        <v>295</v>
      </c>
      <c r="D14" s="210"/>
      <c r="E14" s="210"/>
      <c r="F14" s="210"/>
      <c r="G14" s="210"/>
      <c r="H14" s="211"/>
      <c r="I14" s="101">
        <v>0</v>
      </c>
      <c r="L14" s="119"/>
    </row>
    <row r="15" spans="1:13" ht="21.95" customHeight="1" x14ac:dyDescent="0.4">
      <c r="A15" s="185"/>
      <c r="B15" s="64" t="s">
        <v>48</v>
      </c>
      <c r="C15" s="191" t="s">
        <v>298</v>
      </c>
      <c r="D15" s="192"/>
      <c r="E15" s="192"/>
      <c r="F15" s="192"/>
      <c r="G15" s="192"/>
      <c r="H15" s="193"/>
      <c r="I15" s="121">
        <f>SUM(I7:I14)*0.2</f>
        <v>62000</v>
      </c>
      <c r="L15" s="120"/>
    </row>
    <row r="16" spans="1:13" ht="80.099999999999994" customHeight="1" x14ac:dyDescent="0.4">
      <c r="A16" s="116" t="s">
        <v>266</v>
      </c>
      <c r="B16" s="96" t="s">
        <v>50</v>
      </c>
      <c r="C16" s="191" t="s">
        <v>49</v>
      </c>
      <c r="D16" s="192"/>
      <c r="E16" s="192"/>
      <c r="F16" s="192"/>
      <c r="G16" s="192"/>
      <c r="H16" s="193"/>
      <c r="I16" s="121">
        <f>SUM(I7:I15)*0.3</f>
        <v>111600</v>
      </c>
      <c r="L16" s="118"/>
    </row>
    <row r="17" spans="1:11" ht="21.95" customHeight="1" x14ac:dyDescent="0.4">
      <c r="A17" s="185" t="s">
        <v>446</v>
      </c>
      <c r="B17" s="4" t="s">
        <v>51</v>
      </c>
      <c r="C17" s="186" t="s">
        <v>57</v>
      </c>
      <c r="D17" s="188"/>
      <c r="E17" s="188"/>
      <c r="F17" s="188"/>
      <c r="G17" s="188"/>
      <c r="H17" s="187"/>
      <c r="I17" s="77">
        <v>0</v>
      </c>
    </row>
    <row r="18" spans="1:11" ht="21.95" customHeight="1" x14ac:dyDescent="0.4">
      <c r="A18" s="185"/>
      <c r="B18" s="4" t="s">
        <v>52</v>
      </c>
      <c r="C18" s="186" t="s">
        <v>263</v>
      </c>
      <c r="D18" s="188"/>
      <c r="E18" s="188"/>
      <c r="F18" s="188"/>
      <c r="G18" s="188"/>
      <c r="H18" s="187"/>
      <c r="I18" s="101">
        <v>0</v>
      </c>
    </row>
    <row r="19" spans="1:11" ht="21.95" customHeight="1" x14ac:dyDescent="0.4">
      <c r="A19" s="185"/>
      <c r="B19" s="94" t="s">
        <v>53</v>
      </c>
      <c r="C19" s="67">
        <v>5000</v>
      </c>
      <c r="D19" s="4" t="s">
        <v>303</v>
      </c>
      <c r="E19" s="56" t="s">
        <v>302</v>
      </c>
      <c r="F19" s="66"/>
      <c r="G19" s="186"/>
      <c r="H19" s="187"/>
      <c r="I19" s="60">
        <f>C19*F19</f>
        <v>0</v>
      </c>
    </row>
    <row r="20" spans="1:11" ht="21.95" customHeight="1" x14ac:dyDescent="0.4">
      <c r="A20" s="185"/>
      <c r="B20" s="189" t="s">
        <v>59</v>
      </c>
      <c r="C20" s="67">
        <v>8000</v>
      </c>
      <c r="D20" s="4" t="s">
        <v>303</v>
      </c>
      <c r="E20" s="56" t="s">
        <v>304</v>
      </c>
      <c r="F20" s="55"/>
      <c r="G20" s="186"/>
      <c r="H20" s="187"/>
      <c r="I20" s="60">
        <f>C20*F20</f>
        <v>0</v>
      </c>
    </row>
    <row r="21" spans="1:11" ht="21.95" customHeight="1" x14ac:dyDescent="0.4">
      <c r="A21" s="185"/>
      <c r="B21" s="190"/>
      <c r="C21" s="191" t="s">
        <v>296</v>
      </c>
      <c r="D21" s="192"/>
      <c r="E21" s="192"/>
      <c r="F21" s="192"/>
      <c r="G21" s="192"/>
      <c r="H21" s="193"/>
      <c r="I21" s="76" t="s">
        <v>96</v>
      </c>
    </row>
    <row r="22" spans="1:11" ht="21.95" customHeight="1" x14ac:dyDescent="0.4">
      <c r="A22" s="185"/>
      <c r="B22" s="189" t="s">
        <v>60</v>
      </c>
      <c r="C22" s="67">
        <v>8000</v>
      </c>
      <c r="D22" s="4" t="s">
        <v>303</v>
      </c>
      <c r="E22" s="56" t="s">
        <v>304</v>
      </c>
      <c r="F22" s="55"/>
      <c r="G22" s="186"/>
      <c r="H22" s="187"/>
      <c r="I22" s="60">
        <f>C22*F22</f>
        <v>0</v>
      </c>
    </row>
    <row r="23" spans="1:11" ht="21.95" customHeight="1" x14ac:dyDescent="0.4">
      <c r="A23" s="185"/>
      <c r="B23" s="190"/>
      <c r="C23" s="182" t="s">
        <v>301</v>
      </c>
      <c r="D23" s="183"/>
      <c r="E23" s="183"/>
      <c r="F23" s="183"/>
      <c r="G23" s="183"/>
      <c r="H23" s="184"/>
      <c r="I23" s="76" t="s">
        <v>96</v>
      </c>
    </row>
    <row r="24" spans="1:11" ht="35.1" customHeight="1" x14ac:dyDescent="0.4">
      <c r="A24" s="185"/>
      <c r="B24" s="4" t="s">
        <v>54</v>
      </c>
      <c r="C24" s="186" t="s">
        <v>264</v>
      </c>
      <c r="D24" s="188"/>
      <c r="E24" s="188"/>
      <c r="F24" s="188"/>
      <c r="G24" s="188"/>
      <c r="H24" s="187"/>
      <c r="I24" s="77">
        <v>0</v>
      </c>
    </row>
    <row r="25" spans="1:11" ht="35.1" customHeight="1" x14ac:dyDescent="0.4">
      <c r="A25" s="185"/>
      <c r="B25" s="4" t="s">
        <v>267</v>
      </c>
      <c r="C25" s="186" t="s">
        <v>268</v>
      </c>
      <c r="D25" s="188"/>
      <c r="E25" s="188"/>
      <c r="F25" s="188"/>
      <c r="G25" s="188"/>
      <c r="H25" s="187"/>
      <c r="I25" s="77">
        <v>0</v>
      </c>
    </row>
    <row r="26" spans="1:11" ht="21.95" customHeight="1" x14ac:dyDescent="0.4">
      <c r="A26" s="209" t="s">
        <v>58</v>
      </c>
      <c r="B26" s="192"/>
      <c r="C26" s="192"/>
      <c r="D26" s="192"/>
      <c r="E26" s="192"/>
      <c r="F26" s="192"/>
      <c r="G26" s="192"/>
      <c r="H26" s="193"/>
      <c r="I26" s="60">
        <f>SUM(I7:I25)</f>
        <v>483600</v>
      </c>
    </row>
    <row r="27" spans="1:11" ht="21.95" customHeight="1" x14ac:dyDescent="0.4"/>
    <row r="28" spans="1:11" ht="21.95" customHeight="1" x14ac:dyDescent="0.4">
      <c r="A28" s="1" t="s">
        <v>269</v>
      </c>
    </row>
    <row r="29" spans="1:11" ht="110.1" customHeight="1" x14ac:dyDescent="0.4">
      <c r="A29" s="222" t="s">
        <v>305</v>
      </c>
      <c r="B29" s="216"/>
      <c r="C29" s="216"/>
      <c r="D29" s="216"/>
      <c r="E29" s="216"/>
      <c r="F29" s="216"/>
      <c r="G29" s="216"/>
      <c r="H29" s="216"/>
      <c r="I29" s="216"/>
      <c r="J29" s="43"/>
      <c r="K29" s="43"/>
    </row>
    <row r="30" spans="1:11" ht="48" customHeight="1" x14ac:dyDescent="0.4">
      <c r="A30" s="223" t="s">
        <v>270</v>
      </c>
      <c r="B30" s="216"/>
      <c r="C30" s="216"/>
      <c r="D30" s="216"/>
      <c r="E30" s="216"/>
      <c r="F30" s="216"/>
      <c r="G30" s="216"/>
      <c r="H30" s="216"/>
      <c r="I30" s="216"/>
    </row>
    <row r="31" spans="1:11" ht="34.5" customHeight="1" x14ac:dyDescent="0.4">
      <c r="A31" s="44"/>
      <c r="B31" s="45"/>
      <c r="C31" s="45"/>
      <c r="D31" s="45"/>
      <c r="E31" s="45"/>
      <c r="F31" s="45"/>
      <c r="G31" s="45"/>
      <c r="H31" s="45"/>
      <c r="I31" s="45"/>
    </row>
    <row r="32" spans="1:11" ht="30" customHeight="1" x14ac:dyDescent="0.4">
      <c r="A32" s="224" t="s">
        <v>271</v>
      </c>
      <c r="B32" s="225"/>
      <c r="C32" s="225"/>
      <c r="D32" s="225"/>
      <c r="E32" s="225"/>
      <c r="F32" s="225"/>
      <c r="G32" s="225"/>
      <c r="H32" s="225"/>
      <c r="I32" s="225"/>
    </row>
    <row r="33" spans="1:9" ht="21.95" customHeight="1" x14ac:dyDescent="0.4">
      <c r="A33" s="196" t="s">
        <v>340</v>
      </c>
      <c r="B33" s="197"/>
      <c r="C33" s="197"/>
      <c r="D33" s="197"/>
      <c r="E33" s="197"/>
      <c r="F33" s="197"/>
      <c r="G33" s="197"/>
      <c r="H33" s="197"/>
      <c r="I33" s="198"/>
    </row>
    <row r="34" spans="1:9" ht="35.1" customHeight="1" x14ac:dyDescent="0.4">
      <c r="A34" s="47" t="s">
        <v>274</v>
      </c>
      <c r="B34" s="95" t="s">
        <v>273</v>
      </c>
      <c r="C34" s="203" t="s">
        <v>44</v>
      </c>
      <c r="D34" s="218"/>
      <c r="E34" s="218"/>
      <c r="F34" s="218"/>
      <c r="G34" s="218"/>
      <c r="H34" s="219"/>
      <c r="I34" s="3" t="s">
        <v>61</v>
      </c>
    </row>
    <row r="35" spans="1:9" ht="39.950000000000003" customHeight="1" x14ac:dyDescent="0.4">
      <c r="A35" s="217" t="s">
        <v>265</v>
      </c>
      <c r="B35" s="38" t="s">
        <v>62</v>
      </c>
      <c r="C35" s="226" t="s">
        <v>442</v>
      </c>
      <c r="D35" s="220"/>
      <c r="E35" s="227"/>
      <c r="F35" s="227"/>
      <c r="G35" s="227"/>
      <c r="H35" s="228"/>
      <c r="I35" s="233" t="s">
        <v>351</v>
      </c>
    </row>
    <row r="36" spans="1:9" ht="39.950000000000003" customHeight="1" x14ac:dyDescent="0.4">
      <c r="A36" s="217"/>
      <c r="B36" s="93" t="s">
        <v>63</v>
      </c>
      <c r="C36" s="191" t="s">
        <v>64</v>
      </c>
      <c r="D36" s="220"/>
      <c r="E36" s="220"/>
      <c r="F36" s="220"/>
      <c r="G36" s="220"/>
      <c r="H36" s="221"/>
      <c r="I36" s="234"/>
    </row>
    <row r="37" spans="1:9" ht="80.099999999999994" customHeight="1" x14ac:dyDescent="0.4">
      <c r="A37" s="116" t="s">
        <v>266</v>
      </c>
      <c r="B37" s="96" t="s">
        <v>50</v>
      </c>
      <c r="C37" s="191" t="s">
        <v>65</v>
      </c>
      <c r="D37" s="220"/>
      <c r="E37" s="220"/>
      <c r="F37" s="220"/>
      <c r="G37" s="220"/>
      <c r="H37" s="221"/>
      <c r="I37" s="234"/>
    </row>
    <row r="38" spans="1:9" ht="80.099999999999994" customHeight="1" x14ac:dyDescent="0.4">
      <c r="A38" s="126" t="s">
        <v>447</v>
      </c>
      <c r="B38" s="127" t="s">
        <v>448</v>
      </c>
      <c r="C38" s="229" t="s">
        <v>445</v>
      </c>
      <c r="D38" s="230"/>
      <c r="E38" s="231"/>
      <c r="F38" s="231"/>
      <c r="G38" s="231"/>
      <c r="H38" s="232"/>
      <c r="I38" s="235"/>
    </row>
    <row r="40" spans="1:9" ht="21.95" customHeight="1" x14ac:dyDescent="0.4">
      <c r="A40" s="1" t="s">
        <v>269</v>
      </c>
    </row>
    <row r="41" spans="1:9" ht="48" customHeight="1" x14ac:dyDescent="0.4">
      <c r="A41" s="215" t="s">
        <v>308</v>
      </c>
      <c r="B41" s="216"/>
      <c r="C41" s="216"/>
      <c r="D41" s="216"/>
      <c r="E41" s="216"/>
      <c r="F41" s="216"/>
      <c r="G41" s="216"/>
      <c r="H41" s="216"/>
      <c r="I41" s="216"/>
    </row>
    <row r="42" spans="1:9" ht="48" customHeight="1" x14ac:dyDescent="0.4">
      <c r="A42" s="215" t="s">
        <v>270</v>
      </c>
      <c r="B42" s="216"/>
      <c r="C42" s="216"/>
      <c r="D42" s="216"/>
      <c r="E42" s="216"/>
      <c r="F42" s="216"/>
      <c r="G42" s="216"/>
      <c r="H42" s="216"/>
      <c r="I42" s="216"/>
    </row>
  </sheetData>
  <mergeCells count="42">
    <mergeCell ref="A41:I41"/>
    <mergeCell ref="A42:I42"/>
    <mergeCell ref="A35:A36"/>
    <mergeCell ref="A33:I33"/>
    <mergeCell ref="A26:H26"/>
    <mergeCell ref="C34:H34"/>
    <mergeCell ref="C36:H36"/>
    <mergeCell ref="C37:H37"/>
    <mergeCell ref="A29:I29"/>
    <mergeCell ref="A30:I30"/>
    <mergeCell ref="A32:I32"/>
    <mergeCell ref="C35:H35"/>
    <mergeCell ref="C38:H38"/>
    <mergeCell ref="I35:I38"/>
    <mergeCell ref="C1:I1"/>
    <mergeCell ref="C2:I2"/>
    <mergeCell ref="A5:I5"/>
    <mergeCell ref="A3:I3"/>
    <mergeCell ref="A7:A15"/>
    <mergeCell ref="B10:B11"/>
    <mergeCell ref="B12:B13"/>
    <mergeCell ref="C6:H6"/>
    <mergeCell ref="C7:H7"/>
    <mergeCell ref="C8:H8"/>
    <mergeCell ref="C9:H9"/>
    <mergeCell ref="C14:H14"/>
    <mergeCell ref="C15:H15"/>
    <mergeCell ref="C11:H11"/>
    <mergeCell ref="C13:H13"/>
    <mergeCell ref="C16:H16"/>
    <mergeCell ref="C17:H17"/>
    <mergeCell ref="C18:H18"/>
    <mergeCell ref="C21:H21"/>
    <mergeCell ref="B20:B21"/>
    <mergeCell ref="G19:H19"/>
    <mergeCell ref="G20:H20"/>
    <mergeCell ref="C23:H23"/>
    <mergeCell ref="A17:A25"/>
    <mergeCell ref="G22:H22"/>
    <mergeCell ref="C24:H24"/>
    <mergeCell ref="C25:H25"/>
    <mergeCell ref="B22:B23"/>
  </mergeCells>
  <phoneticPr fontId="1"/>
  <dataValidations count="4">
    <dataValidation type="list" allowBlank="1" showInputMessage="1" showErrorMessage="1" sqref="I17">
      <formula1>"30000,0"</formula1>
    </dataValidation>
    <dataValidation type="list" allowBlank="1" showInputMessage="1" showErrorMessage="1" sqref="I18">
      <formula1>"50000,0"</formula1>
    </dataValidation>
    <dataValidation type="list" allowBlank="1" showInputMessage="1" showErrorMessage="1" sqref="I24">
      <formula1>"50000,100000,0"</formula1>
    </dataValidation>
    <dataValidation type="list" allowBlank="1" showInputMessage="1" showErrorMessage="1" sqref="I25">
      <formula1>"10000,100000,0"</formula1>
    </dataValidation>
  </dataValidations>
  <pageMargins left="0.11811023622047245" right="0.11811023622047245" top="0.15748031496062992" bottom="0.15748031496062992" header="0.31496062992125984" footer="0.31496062992125984"/>
  <pageSetup paperSize="9" scale="80" orientation="portrait"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52"/>
  <sheetViews>
    <sheetView topLeftCell="A25" zoomScaleNormal="100" workbookViewId="0">
      <selection activeCell="A36" sqref="A36:H36"/>
    </sheetView>
  </sheetViews>
  <sheetFormatPr defaultRowHeight="13.5" x14ac:dyDescent="0.4"/>
  <cols>
    <col min="1" max="1" width="5.625" style="1" customWidth="1"/>
    <col min="2" max="2" width="3.375" style="1" customWidth="1"/>
    <col min="3" max="3" width="27.875" style="1" customWidth="1"/>
    <col min="4" max="7" width="15.625" style="2" customWidth="1"/>
    <col min="8" max="8" width="13.625" style="1" customWidth="1"/>
    <col min="9" max="16384" width="9" style="1"/>
  </cols>
  <sheetData>
    <row r="1" spans="1:10" ht="21.95" customHeight="1" x14ac:dyDescent="0.4">
      <c r="A1" s="125" t="s">
        <v>452</v>
      </c>
      <c r="D1" s="194" t="s">
        <v>43</v>
      </c>
      <c r="E1" s="194"/>
      <c r="F1" s="194"/>
      <c r="G1" s="194"/>
      <c r="H1" s="195"/>
    </row>
    <row r="2" spans="1:10" ht="21.95" customHeight="1" x14ac:dyDescent="0.4">
      <c r="A2" s="1" t="s">
        <v>41</v>
      </c>
      <c r="D2" s="194" t="s">
        <v>40</v>
      </c>
      <c r="E2" s="194"/>
      <c r="F2" s="194"/>
      <c r="G2" s="194"/>
      <c r="H2" s="195"/>
    </row>
    <row r="3" spans="1:10" ht="35.1" customHeight="1" x14ac:dyDescent="0.4">
      <c r="A3" s="199" t="s">
        <v>42</v>
      </c>
      <c r="B3" s="200"/>
      <c r="C3" s="200"/>
      <c r="D3" s="200"/>
      <c r="E3" s="200"/>
      <c r="F3" s="200"/>
      <c r="G3" s="200"/>
      <c r="H3" s="200"/>
    </row>
    <row r="4" spans="1:10" ht="30" customHeight="1" x14ac:dyDescent="0.4">
      <c r="A4" s="44" t="s">
        <v>275</v>
      </c>
      <c r="B4" s="45"/>
      <c r="C4" s="45"/>
      <c r="D4" s="45"/>
      <c r="E4" s="45"/>
      <c r="F4" s="45"/>
      <c r="G4" s="45"/>
    </row>
    <row r="5" spans="1:10" ht="35.1" customHeight="1" x14ac:dyDescent="0.4">
      <c r="A5" s="47" t="s">
        <v>274</v>
      </c>
      <c r="B5" s="262" t="s">
        <v>286</v>
      </c>
      <c r="C5" s="263"/>
      <c r="D5" s="203" t="s">
        <v>44</v>
      </c>
      <c r="E5" s="204"/>
      <c r="F5" s="204"/>
      <c r="G5" s="205"/>
      <c r="H5" s="3" t="s">
        <v>284</v>
      </c>
    </row>
    <row r="6" spans="1:10" ht="21.95" customHeight="1" x14ac:dyDescent="0.4">
      <c r="A6" s="185" t="s">
        <v>276</v>
      </c>
      <c r="B6" s="259" t="s">
        <v>335</v>
      </c>
      <c r="C6" s="184"/>
      <c r="D6" s="56" t="s">
        <v>306</v>
      </c>
      <c r="E6" s="3">
        <f>'倉中書式(費)1'!J34</f>
        <v>0</v>
      </c>
      <c r="F6" s="59" t="s">
        <v>299</v>
      </c>
      <c r="G6" s="75">
        <v>6000</v>
      </c>
      <c r="H6" s="67">
        <f>E6*G6</f>
        <v>0</v>
      </c>
    </row>
    <row r="7" spans="1:10" ht="21.95" customHeight="1" x14ac:dyDescent="0.4">
      <c r="A7" s="185"/>
      <c r="B7" s="259" t="s">
        <v>336</v>
      </c>
      <c r="C7" s="184"/>
      <c r="D7" s="56" t="s">
        <v>293</v>
      </c>
      <c r="E7" s="3">
        <f>'倉中書式(費)1(機)'!J23</f>
        <v>0</v>
      </c>
      <c r="F7" s="59" t="s">
        <v>299</v>
      </c>
      <c r="G7" s="75">
        <v>6000</v>
      </c>
      <c r="H7" s="67">
        <f>E7*G7</f>
        <v>0</v>
      </c>
    </row>
    <row r="8" spans="1:10" ht="21.95" customHeight="1" x14ac:dyDescent="0.4">
      <c r="A8" s="185"/>
      <c r="B8" s="186" t="s">
        <v>66</v>
      </c>
      <c r="C8" s="193"/>
      <c r="D8" s="56" t="s">
        <v>306</v>
      </c>
      <c r="E8" s="3">
        <f>'倉中書式(費)2'!J32</f>
        <v>0</v>
      </c>
      <c r="F8" s="59" t="s">
        <v>299</v>
      </c>
      <c r="G8" s="60">
        <v>5000</v>
      </c>
      <c r="H8" s="67">
        <f>E8*G8</f>
        <v>0</v>
      </c>
    </row>
    <row r="9" spans="1:10" ht="21.95" customHeight="1" x14ac:dyDescent="0.4">
      <c r="A9" s="185"/>
      <c r="B9" s="186" t="s">
        <v>67</v>
      </c>
      <c r="C9" s="193"/>
      <c r="D9" s="206" t="s">
        <v>68</v>
      </c>
      <c r="E9" s="207"/>
      <c r="F9" s="207"/>
      <c r="G9" s="208"/>
      <c r="H9" s="67">
        <f>SUM(H6:H8)*0.2</f>
        <v>0</v>
      </c>
    </row>
    <row r="10" spans="1:10" ht="80.099999999999994" customHeight="1" x14ac:dyDescent="0.4">
      <c r="A10" s="116" t="s">
        <v>277</v>
      </c>
      <c r="B10" s="186" t="s">
        <v>50</v>
      </c>
      <c r="C10" s="193"/>
      <c r="D10" s="206" t="s">
        <v>69</v>
      </c>
      <c r="E10" s="207"/>
      <c r="F10" s="207"/>
      <c r="G10" s="208"/>
      <c r="H10" s="67">
        <f>SUM(H6:H9)*0.3</f>
        <v>0</v>
      </c>
    </row>
    <row r="11" spans="1:10" ht="29.25" customHeight="1" x14ac:dyDescent="0.4">
      <c r="A11" s="48" t="s">
        <v>278</v>
      </c>
      <c r="B11" s="49"/>
      <c r="C11" s="50"/>
      <c r="D11" s="50"/>
      <c r="E11" s="50"/>
      <c r="F11" s="50"/>
      <c r="G11" s="50"/>
      <c r="H11" s="51"/>
    </row>
    <row r="12" spans="1:10" ht="48" customHeight="1" x14ac:dyDescent="0.4">
      <c r="A12" s="260" t="s">
        <v>307</v>
      </c>
      <c r="B12" s="261"/>
      <c r="C12" s="261"/>
      <c r="D12" s="261"/>
      <c r="E12" s="261"/>
      <c r="F12" s="261"/>
      <c r="G12" s="261"/>
      <c r="H12" s="261"/>
    </row>
    <row r="13" spans="1:10" ht="36" customHeight="1" x14ac:dyDescent="0.4">
      <c r="A13" s="52"/>
      <c r="B13" s="53"/>
      <c r="C13" s="53"/>
      <c r="D13" s="53"/>
      <c r="E13" s="58"/>
      <c r="F13" s="58"/>
      <c r="G13" s="58"/>
      <c r="H13" s="53"/>
    </row>
    <row r="14" spans="1:10" ht="30" customHeight="1" x14ac:dyDescent="0.4">
      <c r="A14" s="44" t="s">
        <v>279</v>
      </c>
      <c r="B14" s="45"/>
      <c r="C14" s="45"/>
      <c r="D14" s="45"/>
      <c r="E14" s="45"/>
      <c r="F14" s="45"/>
      <c r="G14" s="45"/>
    </row>
    <row r="15" spans="1:10" ht="36" customHeight="1" x14ac:dyDescent="0.4">
      <c r="A15" s="47" t="s">
        <v>274</v>
      </c>
      <c r="B15" s="262" t="s">
        <v>286</v>
      </c>
      <c r="C15" s="263"/>
      <c r="D15" s="241" t="s">
        <v>44</v>
      </c>
      <c r="E15" s="242"/>
      <c r="F15" s="242"/>
      <c r="G15" s="243"/>
      <c r="H15" s="3" t="s">
        <v>284</v>
      </c>
    </row>
    <row r="16" spans="1:10" ht="30" customHeight="1" x14ac:dyDescent="0.4">
      <c r="A16" s="236" t="s">
        <v>280</v>
      </c>
      <c r="B16" s="258" t="s">
        <v>70</v>
      </c>
      <c r="C16" s="251"/>
      <c r="D16" s="245" t="s">
        <v>441</v>
      </c>
      <c r="E16" s="246"/>
      <c r="F16" s="246"/>
      <c r="G16" s="247"/>
      <c r="H16" s="238" t="s">
        <v>353</v>
      </c>
      <c r="J16" s="1" t="s">
        <v>352</v>
      </c>
    </row>
    <row r="17" spans="1:8" ht="30" customHeight="1" x14ac:dyDescent="0.4">
      <c r="A17" s="237"/>
      <c r="B17" s="248" t="s">
        <v>63</v>
      </c>
      <c r="C17" s="244"/>
      <c r="D17" s="244" t="s">
        <v>437</v>
      </c>
      <c r="E17" s="244"/>
      <c r="F17" s="244"/>
      <c r="G17" s="244"/>
      <c r="H17" s="239"/>
    </row>
    <row r="18" spans="1:8" ht="39.950000000000003" customHeight="1" x14ac:dyDescent="0.4">
      <c r="A18" s="92" t="s">
        <v>277</v>
      </c>
      <c r="B18" s="248" t="s">
        <v>50</v>
      </c>
      <c r="C18" s="244"/>
      <c r="D18" s="244" t="s">
        <v>436</v>
      </c>
      <c r="E18" s="244"/>
      <c r="F18" s="244"/>
      <c r="G18" s="244"/>
      <c r="H18" s="240"/>
    </row>
    <row r="19" spans="1:8" ht="21.95" customHeight="1" x14ac:dyDescent="0.4">
      <c r="A19" s="48" t="s">
        <v>278</v>
      </c>
      <c r="B19" s="49"/>
      <c r="C19" s="50"/>
      <c r="D19" s="50"/>
      <c r="E19" s="50"/>
      <c r="F19" s="50"/>
      <c r="G19" s="50"/>
      <c r="H19" s="51"/>
    </row>
    <row r="20" spans="1:8" ht="48" customHeight="1" x14ac:dyDescent="0.4">
      <c r="A20" s="260" t="s">
        <v>457</v>
      </c>
      <c r="B20" s="261"/>
      <c r="C20" s="261"/>
      <c r="D20" s="261"/>
      <c r="E20" s="261"/>
      <c r="F20" s="261"/>
      <c r="G20" s="261"/>
      <c r="H20" s="261"/>
    </row>
    <row r="21" spans="1:8" ht="36" customHeight="1" x14ac:dyDescent="0.4">
      <c r="A21" s="52"/>
      <c r="B21" s="53"/>
      <c r="C21" s="53"/>
      <c r="D21" s="53"/>
      <c r="E21" s="58"/>
      <c r="F21" s="58"/>
      <c r="G21" s="58"/>
      <c r="H21" s="53"/>
    </row>
    <row r="22" spans="1:8" ht="30" customHeight="1" x14ac:dyDescent="0.4">
      <c r="A22" s="44" t="s">
        <v>281</v>
      </c>
      <c r="B22" s="45"/>
      <c r="C22" s="45"/>
      <c r="D22" s="45"/>
      <c r="E22" s="45"/>
      <c r="F22" s="45"/>
      <c r="G22" s="45"/>
    </row>
    <row r="23" spans="1:8" ht="21.95" customHeight="1" x14ac:dyDescent="0.4">
      <c r="A23" s="46" t="s">
        <v>282</v>
      </c>
      <c r="B23" s="53"/>
      <c r="C23" s="53"/>
      <c r="D23" s="53"/>
      <c r="E23" s="58"/>
      <c r="F23" s="58"/>
      <c r="G23" s="58"/>
      <c r="H23" s="53"/>
    </row>
    <row r="24" spans="1:8" ht="21.95" customHeight="1" x14ac:dyDescent="0.4">
      <c r="A24" s="267" t="s">
        <v>286</v>
      </c>
      <c r="B24" s="267"/>
      <c r="C24" s="267"/>
      <c r="D24" s="203" t="s">
        <v>44</v>
      </c>
      <c r="E24" s="204"/>
      <c r="F24" s="204"/>
      <c r="G24" s="205"/>
      <c r="H24" s="3" t="s">
        <v>284</v>
      </c>
    </row>
    <row r="25" spans="1:8" ht="21.95" customHeight="1" x14ac:dyDescent="0.4">
      <c r="A25" s="249" t="s">
        <v>283</v>
      </c>
      <c r="B25" s="250"/>
      <c r="C25" s="251"/>
      <c r="D25" s="56" t="s">
        <v>313</v>
      </c>
      <c r="E25" s="67">
        <v>20000</v>
      </c>
      <c r="F25" s="95" t="s">
        <v>312</v>
      </c>
      <c r="G25" s="68"/>
      <c r="H25" s="266" t="s">
        <v>354</v>
      </c>
    </row>
    <row r="26" spans="1:8" ht="21.95" customHeight="1" x14ac:dyDescent="0.4">
      <c r="A26" s="252"/>
      <c r="B26" s="253"/>
      <c r="C26" s="254"/>
      <c r="D26" s="69" t="s">
        <v>449</v>
      </c>
      <c r="E26" s="67">
        <v>100000</v>
      </c>
      <c r="F26" s="95" t="s">
        <v>312</v>
      </c>
      <c r="G26" s="68"/>
      <c r="H26" s="239"/>
    </row>
    <row r="27" spans="1:8" ht="21.95" customHeight="1" x14ac:dyDescent="0.4">
      <c r="A27" s="255"/>
      <c r="B27" s="256"/>
      <c r="C27" s="257"/>
      <c r="D27" s="4" t="s">
        <v>309</v>
      </c>
      <c r="E27" s="78">
        <v>2500</v>
      </c>
      <c r="F27" s="69" t="s">
        <v>318</v>
      </c>
      <c r="G27" s="122"/>
      <c r="H27" s="239"/>
    </row>
    <row r="28" spans="1:8" ht="21.95" customHeight="1" x14ac:dyDescent="0.4">
      <c r="A28" s="268" t="s">
        <v>71</v>
      </c>
      <c r="B28" s="269"/>
      <c r="C28" s="270"/>
      <c r="D28" s="56" t="s">
        <v>314</v>
      </c>
      <c r="E28" s="67">
        <v>20000</v>
      </c>
      <c r="F28" s="95" t="s">
        <v>315</v>
      </c>
      <c r="G28" s="68"/>
      <c r="H28" s="239"/>
    </row>
    <row r="29" spans="1:8" ht="21.95" customHeight="1" x14ac:dyDescent="0.4">
      <c r="A29" s="268" t="s">
        <v>72</v>
      </c>
      <c r="B29" s="269"/>
      <c r="C29" s="270"/>
      <c r="D29" s="56" t="s">
        <v>316</v>
      </c>
      <c r="E29" s="67">
        <v>10000</v>
      </c>
      <c r="F29" s="95" t="s">
        <v>317</v>
      </c>
      <c r="G29" s="68"/>
      <c r="H29" s="239"/>
    </row>
    <row r="30" spans="1:8" ht="21.95" customHeight="1" x14ac:dyDescent="0.4">
      <c r="A30" s="268" t="s">
        <v>73</v>
      </c>
      <c r="B30" s="269"/>
      <c r="C30" s="270"/>
      <c r="D30" s="186" t="s">
        <v>338</v>
      </c>
      <c r="E30" s="188"/>
      <c r="F30" s="188"/>
      <c r="G30" s="187"/>
      <c r="H30" s="239"/>
    </row>
    <row r="31" spans="1:8" ht="21.95" customHeight="1" x14ac:dyDescent="0.4">
      <c r="A31" s="268" t="s">
        <v>310</v>
      </c>
      <c r="B31" s="269"/>
      <c r="C31" s="270"/>
      <c r="D31" s="56" t="s">
        <v>329</v>
      </c>
      <c r="E31" s="56">
        <v>400</v>
      </c>
      <c r="F31" s="69" t="s">
        <v>328</v>
      </c>
      <c r="G31" s="123"/>
      <c r="H31" s="239"/>
    </row>
    <row r="32" spans="1:8" ht="21.95" customHeight="1" x14ac:dyDescent="0.4">
      <c r="A32" s="268" t="s">
        <v>311</v>
      </c>
      <c r="B32" s="269"/>
      <c r="C32" s="270"/>
      <c r="D32" s="56" t="s">
        <v>329</v>
      </c>
      <c r="E32" s="56">
        <v>800</v>
      </c>
      <c r="F32" s="69" t="s">
        <v>328</v>
      </c>
      <c r="G32" s="123"/>
      <c r="H32" s="239"/>
    </row>
    <row r="33" spans="1:8" ht="50.25" customHeight="1" x14ac:dyDescent="0.4">
      <c r="A33" s="271" t="s">
        <v>324</v>
      </c>
      <c r="B33" s="269"/>
      <c r="C33" s="270"/>
      <c r="D33" s="67" t="s">
        <v>322</v>
      </c>
      <c r="E33" s="67">
        <v>10000</v>
      </c>
      <c r="F33" s="56" t="s">
        <v>323</v>
      </c>
      <c r="G33" s="123"/>
      <c r="H33" s="239"/>
    </row>
    <row r="34" spans="1:8" ht="45" customHeight="1" x14ac:dyDescent="0.4">
      <c r="A34" s="271" t="s">
        <v>321</v>
      </c>
      <c r="B34" s="269"/>
      <c r="C34" s="270"/>
      <c r="D34" s="67" t="s">
        <v>331</v>
      </c>
      <c r="E34" s="67">
        <v>3000</v>
      </c>
      <c r="F34" s="56" t="s">
        <v>330</v>
      </c>
      <c r="G34" s="115"/>
      <c r="H34" s="240"/>
    </row>
    <row r="35" spans="1:8" ht="20.100000000000001" customHeight="1" x14ac:dyDescent="0.4">
      <c r="A35" s="272" t="s">
        <v>278</v>
      </c>
      <c r="B35" s="272"/>
      <c r="C35" s="272"/>
    </row>
    <row r="36" spans="1:8" ht="48" customHeight="1" x14ac:dyDescent="0.4">
      <c r="A36" s="223" t="s">
        <v>458</v>
      </c>
      <c r="B36" s="265"/>
      <c r="C36" s="265"/>
      <c r="D36" s="265"/>
      <c r="E36" s="265"/>
      <c r="F36" s="265"/>
      <c r="G36" s="265"/>
      <c r="H36" s="265"/>
    </row>
    <row r="37" spans="1:8" ht="21.95" customHeight="1" x14ac:dyDescent="0.4">
      <c r="B37" s="5"/>
      <c r="C37" s="223"/>
      <c r="D37" s="223"/>
      <c r="E37" s="223"/>
      <c r="F37" s="223"/>
      <c r="G37" s="223"/>
      <c r="H37" s="223"/>
    </row>
    <row r="38" spans="1:8" ht="21.95" customHeight="1" x14ac:dyDescent="0.4">
      <c r="A38" s="46" t="s">
        <v>285</v>
      </c>
      <c r="B38" s="53"/>
      <c r="C38" s="53"/>
      <c r="D38" s="53"/>
      <c r="E38" s="58"/>
      <c r="F38" s="58"/>
      <c r="G38" s="58"/>
      <c r="H38" s="53"/>
    </row>
    <row r="39" spans="1:8" ht="21.95" customHeight="1" x14ac:dyDescent="0.4">
      <c r="A39" s="262" t="s">
        <v>286</v>
      </c>
      <c r="B39" s="264"/>
      <c r="C39" s="264"/>
      <c r="D39" s="262" t="s">
        <v>44</v>
      </c>
      <c r="E39" s="264"/>
      <c r="F39" s="264"/>
      <c r="G39" s="264"/>
      <c r="H39" s="3" t="s">
        <v>284</v>
      </c>
    </row>
    <row r="40" spans="1:8" ht="21.95" customHeight="1" x14ac:dyDescent="0.4">
      <c r="A40" s="273" t="s">
        <v>287</v>
      </c>
      <c r="B40" s="273"/>
      <c r="C40" s="273"/>
      <c r="D40" s="56" t="s">
        <v>325</v>
      </c>
      <c r="E40" s="67">
        <v>50000</v>
      </c>
      <c r="F40" s="57" t="s">
        <v>320</v>
      </c>
      <c r="G40" s="115"/>
      <c r="H40" s="266" t="s">
        <v>353</v>
      </c>
    </row>
    <row r="41" spans="1:8" ht="76.5" customHeight="1" x14ac:dyDescent="0.4">
      <c r="A41" s="273" t="s">
        <v>450</v>
      </c>
      <c r="B41" s="273"/>
      <c r="C41" s="273"/>
      <c r="D41" s="69" t="s">
        <v>332</v>
      </c>
      <c r="E41" s="67">
        <v>20000</v>
      </c>
      <c r="F41" s="57" t="s">
        <v>320</v>
      </c>
      <c r="G41" s="115"/>
      <c r="H41" s="275"/>
    </row>
    <row r="42" spans="1:8" ht="53.25" customHeight="1" x14ac:dyDescent="0.4">
      <c r="A42" s="273" t="s">
        <v>451</v>
      </c>
      <c r="B42" s="273"/>
      <c r="C42" s="273"/>
      <c r="D42" s="56" t="s">
        <v>327</v>
      </c>
      <c r="E42" s="67">
        <v>20000</v>
      </c>
      <c r="F42" s="57" t="s">
        <v>326</v>
      </c>
      <c r="G42" s="115"/>
      <c r="H42" s="275"/>
    </row>
    <row r="43" spans="1:8" ht="21.95" customHeight="1" x14ac:dyDescent="0.4">
      <c r="A43" s="274" t="s">
        <v>288</v>
      </c>
      <c r="B43" s="274"/>
      <c r="C43" s="274"/>
      <c r="D43" s="56" t="s">
        <v>319</v>
      </c>
      <c r="E43" s="67">
        <v>20000</v>
      </c>
      <c r="F43" s="57" t="s">
        <v>320</v>
      </c>
      <c r="G43" s="114"/>
      <c r="H43" s="276"/>
    </row>
    <row r="44" spans="1:8" ht="21.95" customHeight="1" x14ac:dyDescent="0.4">
      <c r="A44" s="48" t="s">
        <v>289</v>
      </c>
    </row>
    <row r="45" spans="1:8" ht="21.95" customHeight="1" x14ac:dyDescent="0.4">
      <c r="A45" s="272" t="s">
        <v>278</v>
      </c>
      <c r="B45" s="272"/>
      <c r="C45" s="272"/>
    </row>
    <row r="46" spans="1:8" ht="21.95" customHeight="1" x14ac:dyDescent="0.4">
      <c r="A46" s="54" t="s">
        <v>290</v>
      </c>
    </row>
    <row r="47" spans="1:8" ht="48" customHeight="1" x14ac:dyDescent="0.4">
      <c r="A47" s="223" t="s">
        <v>270</v>
      </c>
      <c r="B47" s="265"/>
      <c r="C47" s="265"/>
      <c r="D47" s="216"/>
      <c r="E47" s="216"/>
      <c r="F47" s="216"/>
      <c r="G47" s="216"/>
      <c r="H47" s="216"/>
    </row>
    <row r="48" spans="1: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sheetData>
  <mergeCells count="49">
    <mergeCell ref="A47:H47"/>
    <mergeCell ref="A41:C41"/>
    <mergeCell ref="A42:C42"/>
    <mergeCell ref="A43:C43"/>
    <mergeCell ref="A45:C45"/>
    <mergeCell ref="H40:H43"/>
    <mergeCell ref="A40:C40"/>
    <mergeCell ref="D39:G39"/>
    <mergeCell ref="A36:H36"/>
    <mergeCell ref="A39:C39"/>
    <mergeCell ref="H25:H34"/>
    <mergeCell ref="A20:H20"/>
    <mergeCell ref="A24:C24"/>
    <mergeCell ref="A28:C28"/>
    <mergeCell ref="A29:C29"/>
    <mergeCell ref="A30:C30"/>
    <mergeCell ref="A32:C32"/>
    <mergeCell ref="A34:C34"/>
    <mergeCell ref="A35:C35"/>
    <mergeCell ref="C37:H37"/>
    <mergeCell ref="D30:G30"/>
    <mergeCell ref="A33:C33"/>
    <mergeCell ref="A31:C31"/>
    <mergeCell ref="A25:C27"/>
    <mergeCell ref="D1:H1"/>
    <mergeCell ref="D2:H2"/>
    <mergeCell ref="A3:H3"/>
    <mergeCell ref="B16:C16"/>
    <mergeCell ref="B17:C17"/>
    <mergeCell ref="B8:C8"/>
    <mergeCell ref="B9:C9"/>
    <mergeCell ref="B10:C10"/>
    <mergeCell ref="B6:C6"/>
    <mergeCell ref="A6:A9"/>
    <mergeCell ref="A12:H12"/>
    <mergeCell ref="B5:C5"/>
    <mergeCell ref="B15:C15"/>
    <mergeCell ref="B7:C7"/>
    <mergeCell ref="D9:G9"/>
    <mergeCell ref="A16:A17"/>
    <mergeCell ref="D5:G5"/>
    <mergeCell ref="D10:G10"/>
    <mergeCell ref="H16:H18"/>
    <mergeCell ref="D24:G24"/>
    <mergeCell ref="D15:G15"/>
    <mergeCell ref="D17:G17"/>
    <mergeCell ref="D18:G18"/>
    <mergeCell ref="D16:G16"/>
    <mergeCell ref="B18:C18"/>
  </mergeCells>
  <phoneticPr fontId="1"/>
  <dataValidations count="1">
    <dataValidation type="list" allowBlank="1" showInputMessage="1" showErrorMessage="1" sqref="G27">
      <formula1>"1,2,3,4,"</formula1>
    </dataValidation>
  </dataValidations>
  <pageMargins left="0.11811023622047245" right="0.11811023622047245" top="0.15748031496062992" bottom="0.15748031496062992" header="0.31496062992125984" footer="0.31496062992125984"/>
  <pageSetup paperSize="9" scale="80" orientation="portrait" r:id="rId1"/>
  <rowBreaks count="1" manualBreakCount="1">
    <brk id="2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5D60504D90EB340B523977119C06071" ma:contentTypeVersion="14" ma:contentTypeDescription="新しいドキュメントを作成します。" ma:contentTypeScope="" ma:versionID="3ce650702622f6aa4297b7921c07baae">
  <xsd:schema xmlns:xsd="http://www.w3.org/2001/XMLSchema" xmlns:xs="http://www.w3.org/2001/XMLSchema" xmlns:p="http://schemas.microsoft.com/office/2006/metadata/properties" xmlns:ns2="67c4da08-fe57-47c6-9054-5d26bfd9ff7a" xmlns:ns3="b49cafd2-1932-4076-9295-ddacca670d13" targetNamespace="http://schemas.microsoft.com/office/2006/metadata/properties" ma:root="true" ma:fieldsID="1e7079ed36503ec7d5b4ba807c56b1ca" ns2:_="" ns3:_="">
    <xsd:import namespace="67c4da08-fe57-47c6-9054-5d26bfd9ff7a"/>
    <xsd:import namespace="b49cafd2-1932-4076-9295-ddacca670d1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c4da08-fe57-47c6-9054-5d26bfd9ff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e90ef0d4-9ed0-4e09-a20a-3141033f282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9cafd2-1932-4076-9295-ddacca670d13"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d807f0aa-f365-4114-86d8-f9e2aa8eeb2c}" ma:internalName="TaxCatchAll" ma:showField="CatchAllData" ma:web="b49cafd2-1932-4076-9295-ddacca670d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719D0D-CF5F-4840-AD41-92B316BBD98D}">
  <ds:schemaRefs>
    <ds:schemaRef ds:uri="http://schemas.microsoft.com/sharepoint/v3/contenttype/forms"/>
  </ds:schemaRefs>
</ds:datastoreItem>
</file>

<file path=customXml/itemProps2.xml><?xml version="1.0" encoding="utf-8"?>
<ds:datastoreItem xmlns:ds="http://schemas.openxmlformats.org/officeDocument/2006/customXml" ds:itemID="{B666FBB5-9283-4C9C-BD31-DBAB492A7F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c4da08-fe57-47c6-9054-5d26bfd9ff7a"/>
    <ds:schemaRef ds:uri="b49cafd2-1932-4076-9295-ddacca670d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倉中書式(費)1</vt:lpstr>
      <vt:lpstr>倉中書式(費)1(機)</vt:lpstr>
      <vt:lpstr>倉中書式(費)2</vt:lpstr>
      <vt:lpstr>倉中書式(費)3</vt:lpstr>
      <vt:lpstr>倉中書式(費)3(機)</vt:lpstr>
      <vt:lpstr>内訳書（契約単位）</vt:lpstr>
      <vt:lpstr>内訳書（症例単位・負担軽減費・その他）</vt:lpstr>
      <vt:lpstr>'倉中書式(費)1'!Print_Area</vt:lpstr>
      <vt:lpstr>'倉中書式(費)1(機)'!Print_Area</vt:lpstr>
      <vt:lpstr>'倉中書式(費)2'!Print_Area</vt:lpstr>
      <vt:lpstr>'倉中書式(費)3'!Print_Area</vt:lpstr>
      <vt:lpstr>'倉中書式(費)3(機)'!Print_Area</vt:lpstr>
      <vt:lpstr>'内訳書（契約単位）'!Print_Area</vt:lpstr>
      <vt:lpstr>'内訳書（症例単位・負担軽減費・その他）'!Print_Area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徳増　裕宣</dc:creator>
  <cp:lastModifiedBy>木口　剛</cp:lastModifiedBy>
  <cp:lastPrinted>2024-08-16T05:05:45Z</cp:lastPrinted>
  <dcterms:created xsi:type="dcterms:W3CDTF">2024-04-02T08:45:33Z</dcterms:created>
  <dcterms:modified xsi:type="dcterms:W3CDTF">2024-10-17T04:09:40Z</dcterms:modified>
</cp:coreProperties>
</file>