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vc012\HOME$\u17796\MyDocuments\DeskTop\"/>
    </mc:Choice>
  </mc:AlternateContent>
  <xr:revisionPtr revIDLastSave="0" documentId="13_ncr:1_{CF87356A-7504-486C-8529-136F8D5C8221}" xr6:coauthVersionLast="47" xr6:coauthVersionMax="47" xr10:uidLastSave="{00000000-0000-0000-0000-000000000000}"/>
  <bookViews>
    <workbookView xWindow="19080" yWindow="-120" windowWidth="19440" windowHeight="15600" xr2:uid="{00000000-000D-0000-FFFF-FFFF00000000}"/>
  </bookViews>
  <sheets>
    <sheet name="倉中書式(費)1" sheetId="10" r:id="rId1"/>
    <sheet name="倉中書式(費)1(機)" sheetId="6" r:id="rId2"/>
    <sheet name="倉中書式(費)2" sheetId="11" r:id="rId3"/>
    <sheet name="倉中書式(費)3" sheetId="8" r:id="rId4"/>
    <sheet name="倉中書式(費)3(機)" sheetId="9" r:id="rId5"/>
    <sheet name="内訳書（契約単位）" sheetId="3" r:id="rId6"/>
    <sheet name="内訳書（症例単位・負担軽減費・その他）" sheetId="4" r:id="rId7"/>
  </sheets>
  <definedNames>
    <definedName name="_xlnm.Print_Area" localSheetId="0">'倉中書式(費)1'!$A:$J</definedName>
    <definedName name="_xlnm.Print_Area" localSheetId="1">'倉中書式(費)1(機)'!$A:$J</definedName>
    <definedName name="_xlnm.Print_Area" localSheetId="2">'倉中書式(費)2'!$A:$J</definedName>
    <definedName name="_xlnm.Print_Area" localSheetId="3">'倉中書式(費)3'!$A:$J</definedName>
    <definedName name="_xlnm.Print_Area" localSheetId="4">'倉中書式(費)3(機)'!$A:$J</definedName>
    <definedName name="_xlnm.Print_Area" localSheetId="5">'内訳書（契約単位）'!$A:$I</definedName>
    <definedName name="_xlnm.Print_Area" localSheetId="6">'内訳書（症例単位・負担軽減費・その他）'!$A:$H</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4" l="1"/>
  <c r="E9" i="4"/>
  <c r="J16" i="9" l="1"/>
  <c r="J11" i="6" l="1"/>
  <c r="J14" i="9"/>
  <c r="J23" i="8"/>
  <c r="J22" i="8"/>
  <c r="J20" i="8"/>
  <c r="J27" i="11"/>
  <c r="J25" i="11"/>
  <c r="J23" i="11"/>
  <c r="J21" i="11"/>
  <c r="J19" i="11"/>
  <c r="J18" i="11"/>
  <c r="J17" i="11"/>
  <c r="J16" i="11"/>
  <c r="J15" i="11"/>
  <c r="J14" i="11"/>
  <c r="J12" i="11"/>
  <c r="J11" i="11"/>
  <c r="J10" i="11"/>
  <c r="J9" i="11"/>
  <c r="J8" i="11"/>
  <c r="J7" i="11"/>
  <c r="J29" i="11" l="1"/>
  <c r="J19" i="8" l="1"/>
  <c r="J21" i="8"/>
  <c r="J16" i="8"/>
  <c r="J22" i="6"/>
  <c r="J20" i="6"/>
  <c r="J18" i="6"/>
  <c r="J32" i="10"/>
  <c r="J30" i="10"/>
  <c r="J16" i="6"/>
  <c r="J14" i="10"/>
  <c r="J14" i="6"/>
  <c r="J12" i="6"/>
  <c r="J10" i="6"/>
  <c r="J9" i="6"/>
  <c r="J8" i="6"/>
  <c r="J7" i="6"/>
  <c r="J7" i="10"/>
  <c r="J24" i="6" l="1"/>
  <c r="J21" i="9"/>
  <c r="J19" i="9"/>
  <c r="J17" i="9"/>
  <c r="J28" i="8"/>
  <c r="J26" i="8"/>
  <c r="J24" i="8"/>
  <c r="J11" i="8" l="1"/>
  <c r="J11" i="9" l="1"/>
  <c r="J9" i="9"/>
  <c r="J17" i="8"/>
  <c r="J14" i="8"/>
  <c r="J15" i="8"/>
  <c r="J18" i="8"/>
  <c r="E7" i="4"/>
  <c r="H7" i="4" s="1"/>
  <c r="J29" i="10"/>
  <c r="J27" i="10"/>
  <c r="J25" i="10"/>
  <c r="J23" i="10"/>
  <c r="J21" i="10"/>
  <c r="J19" i="10"/>
  <c r="J17" i="10"/>
  <c r="J16" i="10"/>
  <c r="J13" i="10"/>
  <c r="J12" i="10"/>
  <c r="J11" i="10"/>
  <c r="J10" i="10"/>
  <c r="J9" i="10"/>
  <c r="J8" i="10"/>
  <c r="J34" i="10" l="1"/>
  <c r="E6" i="4" s="1"/>
  <c r="H6" i="4" s="1"/>
  <c r="H8" i="4"/>
  <c r="J12" i="9"/>
  <c r="H9" i="4" l="1"/>
  <c r="H10" i="4" s="1"/>
  <c r="J8" i="9"/>
  <c r="J7" i="9"/>
  <c r="J8" i="8"/>
  <c r="J9" i="8"/>
  <c r="J10" i="8"/>
  <c r="J13" i="8"/>
  <c r="J7" i="8"/>
  <c r="J23" i="9" l="1"/>
  <c r="J30" i="8"/>
  <c r="I12" i="3" l="1"/>
  <c r="I15" i="3" l="1"/>
</calcChain>
</file>

<file path=xl/sharedStrings.xml><?xml version="1.0" encoding="utf-8"?>
<sst xmlns="http://schemas.openxmlformats.org/spreadsheetml/2006/main" count="814" uniqueCount="369">
  <si>
    <t>　</t>
    <phoneticPr fontId="1"/>
  </si>
  <si>
    <t>第　　　　　号</t>
    <rPh sb="0" eb="1">
      <t>ダイ</t>
    </rPh>
    <rPh sb="6" eb="7">
      <t>ゴウ</t>
    </rPh>
    <phoneticPr fontId="1"/>
  </si>
  <si>
    <t>倉中書式(費)1</t>
    <phoneticPr fontId="1"/>
  </si>
  <si>
    <t>西暦　　　年　　月　　日</t>
    <rPh sb="0" eb="2">
      <t>セイレキ</t>
    </rPh>
    <rPh sb="5" eb="6">
      <t>ネン</t>
    </rPh>
    <rPh sb="8" eb="9">
      <t>ガツ</t>
    </rPh>
    <rPh sb="11" eb="12">
      <t>ニチ</t>
    </rPh>
    <phoneticPr fontId="1"/>
  </si>
  <si>
    <t>治験経費ポイント算出表（治験薬）</t>
    <rPh sb="0" eb="2">
      <t>チケン</t>
    </rPh>
    <rPh sb="2" eb="4">
      <t>ケイヒ</t>
    </rPh>
    <rPh sb="8" eb="10">
      <t>サンシュツ</t>
    </rPh>
    <rPh sb="10" eb="11">
      <t>ヒョウ</t>
    </rPh>
    <rPh sb="12" eb="15">
      <t>チケンヤク</t>
    </rPh>
    <phoneticPr fontId="1"/>
  </si>
  <si>
    <t>・個々の治験について、要素ごとに該当するポイントを求め、そのポイントを合計したものが治験経費のポイント数です。
・該当する「ウエイト（黄色の箇所）」に●（選択可）を選択してください。ポイント数は自動計算されます。
・一部ポイントや回数等の入力が必要です。</t>
    <rPh sb="57" eb="59">
      <t>ガイトウ</t>
    </rPh>
    <rPh sb="67" eb="69">
      <t>キイロ</t>
    </rPh>
    <rPh sb="70" eb="72">
      <t>カショ</t>
    </rPh>
    <rPh sb="77" eb="79">
      <t>センタク</t>
    </rPh>
    <rPh sb="79" eb="80">
      <t>カ</t>
    </rPh>
    <rPh sb="82" eb="84">
      <t>センタク</t>
    </rPh>
    <rPh sb="108" eb="110">
      <t>イチブ</t>
    </rPh>
    <rPh sb="115" eb="117">
      <t>カイスウ</t>
    </rPh>
    <rPh sb="117" eb="118">
      <t>トウ</t>
    </rPh>
    <rPh sb="119" eb="121">
      <t>ニュウリョク</t>
    </rPh>
    <rPh sb="122" eb="124">
      <t>ヒツヨウ</t>
    </rPh>
    <phoneticPr fontId="1"/>
  </si>
  <si>
    <t>項目</t>
  </si>
  <si>
    <t>要素</t>
  </si>
  <si>
    <t>ポイント</t>
  </si>
  <si>
    <t>ウエイト</t>
    <phoneticPr fontId="1"/>
  </si>
  <si>
    <t>Ⅰ（ウエイト×1）</t>
    <phoneticPr fontId="1"/>
  </si>
  <si>
    <t>Ⅱ（ウエイト×３）</t>
    <phoneticPr fontId="1"/>
  </si>
  <si>
    <t>Ⅲ（ウエイト×５）</t>
    <phoneticPr fontId="1"/>
  </si>
  <si>
    <t>記載上の留意点</t>
    <rPh sb="0" eb="2">
      <t>キサイ</t>
    </rPh>
    <rPh sb="2" eb="3">
      <t>ジョウ</t>
    </rPh>
    <rPh sb="4" eb="7">
      <t>リュウイテン</t>
    </rPh>
    <phoneticPr fontId="1"/>
  </si>
  <si>
    <t>A</t>
    <phoneticPr fontId="1"/>
  </si>
  <si>
    <t>対象疾患の重症度</t>
  </si>
  <si>
    <t>　</t>
  </si>
  <si>
    <t>軽　症</t>
  </si>
  <si>
    <t>中等度</t>
  </si>
  <si>
    <t>重症・重篤</t>
  </si>
  <si>
    <t>治験の対象疾患の重症度を記載する</t>
    <phoneticPr fontId="1"/>
  </si>
  <si>
    <t>B</t>
    <phoneticPr fontId="1"/>
  </si>
  <si>
    <t>入院・外来の別</t>
  </si>
  <si>
    <t>外　来</t>
  </si>
  <si>
    <t>入　院</t>
  </si>
  <si>
    <t>緊急入院</t>
    <rPh sb="0" eb="2">
      <t>キンキュウ</t>
    </rPh>
    <phoneticPr fontId="1"/>
  </si>
  <si>
    <t>プロトコールに規定された内容で記載する。ただし、プロトコルに規定がない場合でも、責任医師が入院を希望し、依頼者の了承が得られた場合は、「入院」とすることを事前ヒアリングで協議する。</t>
  </si>
  <si>
    <t>C</t>
    <phoneticPr fontId="1"/>
  </si>
  <si>
    <t>製造承認の状況</t>
  </si>
  <si>
    <t>同一もしくは他の適応国内承認</t>
  </si>
  <si>
    <t>同一適応欧米承認</t>
    <rPh sb="6" eb="7">
      <t>ショウ</t>
    </rPh>
    <rPh sb="7" eb="8">
      <t>ニン</t>
    </rPh>
    <phoneticPr fontId="1"/>
  </si>
  <si>
    <t>未承認</t>
  </si>
  <si>
    <r>
      <t>治験薬の</t>
    </r>
    <r>
      <rPr>
        <sz val="10"/>
        <color theme="1"/>
        <rFont val="ＭＳ Ｐゴシック"/>
        <family val="3"/>
        <charset val="128"/>
      </rPr>
      <t>製造販売承認の状況を記載する</t>
    </r>
    <phoneticPr fontId="1"/>
  </si>
  <si>
    <t>D</t>
    <phoneticPr fontId="1"/>
  </si>
  <si>
    <t>デザイン</t>
  </si>
  <si>
    <t>オープン</t>
  </si>
  <si>
    <t>単盲検</t>
  </si>
  <si>
    <t>二重盲検</t>
  </si>
  <si>
    <t>プロトコールに規定された内容で記載する</t>
    <phoneticPr fontId="1"/>
  </si>
  <si>
    <t>E</t>
    <phoneticPr fontId="1"/>
  </si>
  <si>
    <t>プラセボの使用</t>
  </si>
  <si>
    <t>使　用</t>
  </si>
  <si>
    <t>-</t>
    <phoneticPr fontId="1"/>
  </si>
  <si>
    <t>プラセボを使用する場合に記載する</t>
    <phoneticPr fontId="1"/>
  </si>
  <si>
    <t>F</t>
    <phoneticPr fontId="1"/>
  </si>
  <si>
    <t>併用薬の使用</t>
  </si>
  <si>
    <t>同効薬不変使用可</t>
  </si>
  <si>
    <t>同効薬のみ禁止</t>
  </si>
  <si>
    <t>全面禁止</t>
  </si>
  <si>
    <t>G</t>
    <phoneticPr fontId="1"/>
  </si>
  <si>
    <t>治験期間
（観察期、終了後観察期含む） </t>
    <phoneticPr fontId="1"/>
  </si>
  <si>
    <t>５週間未満</t>
    <rPh sb="1" eb="3">
      <t>シュウカン</t>
    </rPh>
    <rPh sb="3" eb="5">
      <t>ミマン</t>
    </rPh>
    <phoneticPr fontId="1"/>
  </si>
  <si>
    <t>５週間以上１年未満</t>
    <rPh sb="1" eb="3">
      <t>シュウカン</t>
    </rPh>
    <rPh sb="3" eb="5">
      <t>イジョウ</t>
    </rPh>
    <phoneticPr fontId="1"/>
  </si>
  <si>
    <t>１年以上</t>
    <phoneticPr fontId="1"/>
  </si>
  <si>
    <t>２年以上の場合、１年毎に３ポイントを加算する
（例）　２年以上～３年未満：１０ポイント＋３ポイント
　　　　３年以上～４年未満：１０ポイント＋６ポイント</t>
    <rPh sb="24" eb="25">
      <t>レイ</t>
    </rPh>
    <rPh sb="28" eb="31">
      <t>ネンイジョウ</t>
    </rPh>
    <phoneticPr fontId="1"/>
  </si>
  <si>
    <t>　※2年以上はこちらも記載してください</t>
    <rPh sb="3" eb="4">
      <t>ネン</t>
    </rPh>
    <rPh sb="4" eb="6">
      <t>イジョウ</t>
    </rPh>
    <rPh sb="11" eb="13">
      <t>キサイ</t>
    </rPh>
    <phoneticPr fontId="1"/>
  </si>
  <si>
    <t>←対象の場合、選択　</t>
    <rPh sb="1" eb="3">
      <t>タイショウ</t>
    </rPh>
    <rPh sb="4" eb="6">
      <t>バアイ</t>
    </rPh>
    <rPh sb="7" eb="9">
      <t>センタク</t>
    </rPh>
    <phoneticPr fontId="1"/>
  </si>
  <si>
    <t>入力例…２年以上～３年未満：1、３年以上～４年未満：２、４年以上～５年未満：３</t>
    <rPh sb="0" eb="2">
      <t>ニュウリョク</t>
    </rPh>
    <rPh sb="2" eb="3">
      <t>レイ</t>
    </rPh>
    <rPh sb="5" eb="8">
      <t>ネンイジョウ</t>
    </rPh>
    <rPh sb="10" eb="11">
      <t>ネン</t>
    </rPh>
    <rPh sb="11" eb="13">
      <t>ミマン</t>
    </rPh>
    <rPh sb="17" eb="20">
      <t>ネンイジョウ</t>
    </rPh>
    <rPh sb="22" eb="23">
      <t>ネン</t>
    </rPh>
    <rPh sb="23" eb="25">
      <t>ミマン</t>
    </rPh>
    <rPh sb="29" eb="32">
      <t>ネンイジョウ</t>
    </rPh>
    <rPh sb="34" eb="35">
      <t>ネン</t>
    </rPh>
    <rPh sb="35" eb="37">
      <t>ミマン</t>
    </rPh>
    <phoneticPr fontId="1"/>
  </si>
  <si>
    <t>上記の根拠を記載してください</t>
    <rPh sb="0" eb="2">
      <t>ジョウキ</t>
    </rPh>
    <rPh sb="3" eb="5">
      <t>コンキョ</t>
    </rPh>
    <rPh sb="6" eb="8">
      <t>キサイ</t>
    </rPh>
    <phoneticPr fontId="1"/>
  </si>
  <si>
    <t>H</t>
    <phoneticPr fontId="1"/>
  </si>
  <si>
    <t>被験者層</t>
  </si>
  <si>
    <t>成　人</t>
  </si>
  <si>
    <t>小児・成人（意識障害等）
※代諾者必要</t>
    <phoneticPr fontId="1"/>
  </si>
  <si>
    <t>乳児・新生児</t>
  </si>
  <si>
    <t>・乳児・新生児：1歳未満
・小児：１歳以上１８歳未満
・成人：18歳以上
・意識障害：意思決定ができない状態の者</t>
    <rPh sb="18" eb="21">
      <t>サイイジョウ</t>
    </rPh>
    <rPh sb="23" eb="24">
      <t>サイ</t>
    </rPh>
    <rPh sb="24" eb="26">
      <t>ミマン</t>
    </rPh>
    <rPh sb="55" eb="56">
      <t>モノ</t>
    </rPh>
    <phoneticPr fontId="1"/>
  </si>
  <si>
    <t>I</t>
    <phoneticPr fontId="1"/>
  </si>
  <si>
    <r>
      <t>被験者の選出（適格＋除外基準数）</t>
    </r>
    <r>
      <rPr>
        <b/>
        <sz val="10"/>
        <color theme="1"/>
        <rFont val="ＭＳ Ｐゴシック"/>
        <family val="3"/>
        <charset val="128"/>
      </rPr>
      <t> </t>
    </r>
  </si>
  <si>
    <t>１９以下</t>
  </si>
  <si>
    <t>２０以上～２９以下</t>
    <rPh sb="2" eb="4">
      <t>イジョウ</t>
    </rPh>
    <rPh sb="7" eb="9">
      <t>イカ</t>
    </rPh>
    <phoneticPr fontId="1"/>
  </si>
  <si>
    <t>３０以上</t>
  </si>
  <si>
    <t>適格基準および除外基準の項目数の合計より記載する</t>
    <phoneticPr fontId="1"/>
  </si>
  <si>
    <t>J</t>
    <phoneticPr fontId="1"/>
  </si>
  <si>
    <r>
      <t>臨床症状観察項目数</t>
    </r>
    <r>
      <rPr>
        <b/>
        <sz val="10"/>
        <color theme="1"/>
        <rFont val="ＭＳ Ｐゴシック"/>
        <family val="3"/>
        <charset val="128"/>
      </rPr>
      <t> </t>
    </r>
  </si>
  <si>
    <t>４以下</t>
  </si>
  <si>
    <t>５以上～９以下</t>
    <rPh sb="1" eb="3">
      <t>イジョウ</t>
    </rPh>
    <rPh sb="5" eb="7">
      <t>イカ</t>
    </rPh>
    <phoneticPr fontId="1"/>
  </si>
  <si>
    <t>１０以上</t>
  </si>
  <si>
    <t>プロトコールに規定される臨床症状観察項目より記載する</t>
    <phoneticPr fontId="1"/>
  </si>
  <si>
    <t>K</t>
    <phoneticPr fontId="1"/>
  </si>
  <si>
    <r>
      <t>一般的臨床検査＋非侵襲的機能検査及び画像診断項目数</t>
    </r>
    <r>
      <rPr>
        <b/>
        <sz val="10"/>
        <color theme="1"/>
        <rFont val="ＭＳ Ｐゴシック"/>
        <family val="3"/>
        <charset val="128"/>
      </rPr>
      <t> </t>
    </r>
    <phoneticPr fontId="1"/>
  </si>
  <si>
    <t>４９以下</t>
  </si>
  <si>
    <t>５０以上～９９以下</t>
    <rPh sb="2" eb="4">
      <t>イジョウ</t>
    </rPh>
    <rPh sb="7" eb="9">
      <t>イカ</t>
    </rPh>
    <phoneticPr fontId="1"/>
  </si>
  <si>
    <t>１００以上</t>
  </si>
  <si>
    <t>「非侵襲的機能検査及び画像診断」：
超音波、X線、造影剤を使用しないCTやMRI、PETなどのこと</t>
    <phoneticPr fontId="1"/>
  </si>
  <si>
    <t>L</t>
    <phoneticPr fontId="1"/>
  </si>
  <si>
    <r>
      <t>侵襲的機能検査及び画像診断回数</t>
    </r>
    <r>
      <rPr>
        <b/>
        <sz val="10"/>
        <color theme="1"/>
        <rFont val="ＭＳ Ｐゴシック"/>
        <family val="3"/>
        <charset val="128"/>
      </rPr>
      <t> </t>
    </r>
  </si>
  <si>
    <t>×</t>
    <phoneticPr fontId="1"/>
  </si>
  <si>
    <t>回数（左記のセルに回数を入力してください）</t>
    <rPh sb="0" eb="2">
      <t>カイスウ</t>
    </rPh>
    <rPh sb="3" eb="5">
      <t>サキ</t>
    </rPh>
    <rPh sb="9" eb="11">
      <t>カイスウ</t>
    </rPh>
    <rPh sb="12" eb="14">
      <t>ニュウリョク</t>
    </rPh>
    <phoneticPr fontId="1"/>
  </si>
  <si>
    <t>「侵襲的機能検査及び画像診断」：
心血行動態検査（心カテ）、冠動脈造影（CAG）、内視鏡検査，造影剤を使用するCTやMRI、肝・腎機能等の負荷試験、胆道機能検査（胆汁採取）、骨髄穿刺、アレルゲン検査、導尿を伴う検査などのこと</t>
    <phoneticPr fontId="1"/>
  </si>
  <si>
    <t>M</t>
    <phoneticPr fontId="1"/>
  </si>
  <si>
    <r>
      <t>特殊検査のための検体採取回数</t>
    </r>
    <r>
      <rPr>
        <b/>
        <sz val="10"/>
        <color theme="1"/>
        <rFont val="ＭＳ Ｐゴシック"/>
        <family val="3"/>
        <charset val="128"/>
      </rPr>
      <t> </t>
    </r>
  </si>
  <si>
    <t>「特殊検査のための検体採取」：
薬物動態測定等のための採血・採尿等を頻回に行う検査、当該治験特有な検査などのこと</t>
    <phoneticPr fontId="1"/>
  </si>
  <si>
    <t>N</t>
    <phoneticPr fontId="1"/>
  </si>
  <si>
    <r>
      <t>生検回数</t>
    </r>
    <r>
      <rPr>
        <b/>
        <sz val="10"/>
        <color theme="1"/>
        <rFont val="ＭＳ Ｐゴシック"/>
        <family val="3"/>
        <charset val="128"/>
      </rPr>
      <t> </t>
    </r>
  </si>
  <si>
    <t>O</t>
    <phoneticPr fontId="1"/>
  </si>
  <si>
    <t>相の種類</t>
  </si>
  <si>
    <t>Ⅱ相・Ⅲ相・Ⅳ相</t>
  </si>
  <si>
    <t>Ⅰ　相</t>
  </si>
  <si>
    <t>Ⅰ/Ⅱ相の場合は「Ⅰ相」とする。なお、Ⅰ相部分の治験が終了しており、実際に行う治験がⅡ相からの場合は「Ⅱ相」とする</t>
    <phoneticPr fontId="1"/>
  </si>
  <si>
    <t>P</t>
    <phoneticPr fontId="1"/>
  </si>
  <si>
    <t>その他（　　　　　　　　　　　　　　　　　　　　　　）</t>
    <phoneticPr fontId="1"/>
  </si>
  <si>
    <t>ポイント数
（左記のセルに値を入力してください）</t>
    <rPh sb="4" eb="5">
      <t>スウ</t>
    </rPh>
    <rPh sb="7" eb="9">
      <t>サキ</t>
    </rPh>
    <rPh sb="13" eb="14">
      <t>アタイ</t>
    </rPh>
    <rPh sb="15" eb="17">
      <t>ニュウリョク</t>
    </rPh>
    <phoneticPr fontId="1"/>
  </si>
  <si>
    <t>・治験依頼者と治験事務局と協議合意のうえ内容を記載する
・内容に応じてポイントを設定する</t>
    <phoneticPr fontId="1"/>
  </si>
  <si>
    <t>協議合意の上で内容を記載してください</t>
    <phoneticPr fontId="1"/>
  </si>
  <si>
    <t>合 計 ポ イ ン ト 数</t>
    <phoneticPr fontId="1"/>
  </si>
  <si>
    <t>倉中書式(費)1(機)</t>
    <rPh sb="9" eb="10">
      <t>キ</t>
    </rPh>
    <phoneticPr fontId="1"/>
  </si>
  <si>
    <t>治験経費ポイント算出表（治験機器）</t>
    <rPh sb="0" eb="2">
      <t>チケン</t>
    </rPh>
    <rPh sb="2" eb="4">
      <t>ケイヒ</t>
    </rPh>
    <rPh sb="8" eb="10">
      <t>サンシュツ</t>
    </rPh>
    <rPh sb="10" eb="11">
      <t>ヒョウ</t>
    </rPh>
    <phoneticPr fontId="1"/>
  </si>
  <si>
    <t>・個々の治験について、要素ごとに該当するポイントを求め、そのポイントを合計したものが治験経費のポイント数です。
・該当する「ウエイト（黄色の箇所）」に●（選択可）を選択してください。ポイント数は自動計算されます。
・一部ポイントや回数等の入力が必要です。</t>
    <phoneticPr fontId="1"/>
  </si>
  <si>
    <t>治験機器の使用目的</t>
    <phoneticPr fontId="1"/>
  </si>
  <si>
    <t>･歯科材料（インプラントは除く）
･家庭用医療機器
･Ⅱ及びⅢを除くその他医療機器</t>
    <phoneticPr fontId="1"/>
  </si>
  <si>
    <t>･設置管理が求められる大型機械（＊１）
･体内植込み医療機器（＊２）
･体内と体外を連結する医療用具（＊３）</t>
    <phoneticPr fontId="1"/>
  </si>
  <si>
    <t>･新構造医療機器（＊４）</t>
    <phoneticPr fontId="1"/>
  </si>
  <si>
    <t>＊１　医薬品医療機器等法により設置管理の求められる医療機器
＊２　患者の体内に手術して植込む医療機器
＊３　以下①または②を対象とした医療機器
　　　　①組織・骨・歯と体外を連結して処置や手術に用いる医療機器で
　　　　　接触時間が２４時間以上の医療機器
　　　　②循環血液と接触する医療機器
＊４　既承認医療機器と基本的な構造・原理が異なり全くの新規性を有する
　　　 医療機器</t>
    <rPh sb="54" eb="56">
      <t>イカ</t>
    </rPh>
    <rPh sb="67" eb="69">
      <t>イリョウ</t>
    </rPh>
    <rPh sb="69" eb="71">
      <t>キキ</t>
    </rPh>
    <rPh sb="123" eb="125">
      <t>イリョウ</t>
    </rPh>
    <rPh sb="125" eb="127">
      <t>キキ</t>
    </rPh>
    <rPh sb="186" eb="188">
      <t>イリョウ</t>
    </rPh>
    <rPh sb="188" eb="190">
      <t>キキ</t>
    </rPh>
    <phoneticPr fontId="1"/>
  </si>
  <si>
    <t>成　人</t>
    <phoneticPr fontId="1"/>
  </si>
  <si>
    <t>診療報酬点数のある検査・自他覚症状観察項目数</t>
    <phoneticPr fontId="1"/>
  </si>
  <si>
    <t>５０項目以内</t>
    <phoneticPr fontId="1"/>
  </si>
  <si>
    <t>５１項目～１００項目</t>
    <rPh sb="2" eb="4">
      <t>コウモク</t>
    </rPh>
    <phoneticPr fontId="1"/>
  </si>
  <si>
    <t>１０１項目以上</t>
    <rPh sb="5" eb="7">
      <t>イジョウ</t>
    </rPh>
    <phoneticPr fontId="1"/>
  </si>
  <si>
    <t>診療報酬点数のない検査項目数</t>
    <phoneticPr fontId="1"/>
  </si>
  <si>
    <t>５項目以内</t>
    <phoneticPr fontId="1"/>
  </si>
  <si>
    <t>６項目～２０項目</t>
    <rPh sb="1" eb="3">
      <t>コウモク</t>
    </rPh>
    <phoneticPr fontId="1"/>
  </si>
  <si>
    <t>２０項目以上</t>
    <rPh sb="4" eb="6">
      <t>イジョウ</t>
    </rPh>
    <phoneticPr fontId="1"/>
  </si>
  <si>
    <t>侵襲的機能検査及び画像診断回数</t>
    <phoneticPr fontId="1"/>
  </si>
  <si>
    <t>・治験依頼者と治験事務局と協議合意のうえ内容を記載する。
・内容に応じてポイントを設定する</t>
    <phoneticPr fontId="1"/>
  </si>
  <si>
    <t>倉中書式(費)2</t>
    <phoneticPr fontId="1"/>
  </si>
  <si>
    <t>ＣＲＣ経費ポイント算出表</t>
    <rPh sb="3" eb="5">
      <t>ケイヒ</t>
    </rPh>
    <rPh sb="9" eb="11">
      <t>サンシュツ</t>
    </rPh>
    <rPh sb="11" eb="12">
      <t>ヒョウ</t>
    </rPh>
    <phoneticPr fontId="1"/>
  </si>
  <si>
    <t>・個々の治験について、要素ごとに該当するポイントを求め、そのポイントを合計したものがCRC経費のポイント数です。
・該当する「ウエイト（黄色の箇所）」に●（選択）または数値を選択してください。ポイント数は自動計算されます。
・一部ポイントや回数等の入力が必要です。</t>
    <rPh sb="84" eb="86">
      <t>スウチ</t>
    </rPh>
    <phoneticPr fontId="1"/>
  </si>
  <si>
    <t>Ⅱ（ウエイト×2）</t>
    <phoneticPr fontId="1"/>
  </si>
  <si>
    <t>Ⅲ（ウエイト3）</t>
    <phoneticPr fontId="1"/>
  </si>
  <si>
    <t>相の種類</t>
    <rPh sb="0" eb="1">
      <t>ソウ</t>
    </rPh>
    <rPh sb="2" eb="4">
      <t>シュルイ</t>
    </rPh>
    <phoneticPr fontId="1"/>
  </si>
  <si>
    <t>Ⅰ　相</t>
    <rPh sb="2" eb="3">
      <t>ソウ</t>
    </rPh>
    <phoneticPr fontId="1"/>
  </si>
  <si>
    <t>対象疾患の重症度</t>
    <phoneticPr fontId="1"/>
  </si>
  <si>
    <t>中　等　症　</t>
    <rPh sb="0" eb="1">
      <t>ナカ</t>
    </rPh>
    <rPh sb="2" eb="3">
      <t>トウ</t>
    </rPh>
    <rPh sb="4" eb="5">
      <t>ショウ</t>
    </rPh>
    <phoneticPr fontId="1"/>
  </si>
  <si>
    <t>生存調査</t>
    <rPh sb="0" eb="2">
      <t>セイゾン</t>
    </rPh>
    <rPh sb="2" eb="4">
      <t>チョウサ</t>
    </rPh>
    <phoneticPr fontId="1"/>
  </si>
  <si>
    <t>あり</t>
    <phoneticPr fontId="1"/>
  </si>
  <si>
    <t>生存調査を実施する場合に記載する</t>
    <phoneticPr fontId="1"/>
  </si>
  <si>
    <t>来院又は観察ポイント回数</t>
    <phoneticPr fontId="1"/>
  </si>
  <si>
    <t>回数（左記のセルに回数（来院･観察回数）を入力してください）</t>
    <rPh sb="0" eb="2">
      <t>カイスウ</t>
    </rPh>
    <rPh sb="3" eb="5">
      <t>サキ</t>
    </rPh>
    <rPh sb="9" eb="11">
      <t>カイスウ</t>
    </rPh>
    <rPh sb="21" eb="23">
      <t>ニュウリョク</t>
    </rPh>
    <phoneticPr fontId="1"/>
  </si>
  <si>
    <t>・期間は同意取得日から治験終了後観察期までとする</t>
    <rPh sb="1" eb="3">
      <t>キカン</t>
    </rPh>
    <rPh sb="4" eb="6">
      <t>ドウイ</t>
    </rPh>
    <rPh sb="6" eb="9">
      <t>シュトクビ</t>
    </rPh>
    <rPh sb="11" eb="13">
      <t>チケン</t>
    </rPh>
    <rPh sb="13" eb="16">
      <t>シュウリョウゴ</t>
    </rPh>
    <rPh sb="16" eb="18">
      <t>カンサツ</t>
    </rPh>
    <rPh sb="18" eb="19">
      <t>キ</t>
    </rPh>
    <phoneticPr fontId="1"/>
  </si>
  <si>
    <t>症例報告書転記・確認等</t>
    <phoneticPr fontId="1"/>
  </si>
  <si>
    <t>９９頁以下</t>
    <rPh sb="2" eb="3">
      <t>ページ</t>
    </rPh>
    <rPh sb="4" eb="5">
      <t>シタ</t>
    </rPh>
    <phoneticPr fontId="1"/>
  </si>
  <si>
    <t>１００頁以上</t>
    <rPh sb="3" eb="4">
      <t>ページ</t>
    </rPh>
    <rPh sb="5" eb="6">
      <t>ウエ</t>
    </rPh>
    <phoneticPr fontId="1"/>
  </si>
  <si>
    <t>症例報告書の頁数（ＥＤＣの場合は相当数）により記載する</t>
    <phoneticPr fontId="1"/>
  </si>
  <si>
    <t>患者日記等の説明</t>
    <phoneticPr fontId="1"/>
  </si>
  <si>
    <t>紙</t>
    <rPh sb="0" eb="1">
      <t>カミ</t>
    </rPh>
    <phoneticPr fontId="1"/>
  </si>
  <si>
    <t>電　子</t>
    <rPh sb="0" eb="1">
      <t>デン</t>
    </rPh>
    <rPh sb="2" eb="3">
      <t>コ</t>
    </rPh>
    <phoneticPr fontId="1"/>
  </si>
  <si>
    <t>患者日記等を使用する場合に記載する</t>
    <phoneticPr fontId="1"/>
  </si>
  <si>
    <t>ＱＯＬ調査</t>
    <phoneticPr fontId="1"/>
  </si>
  <si>
    <t>ＱＯＬ調査を実施する場合に記載する</t>
    <phoneticPr fontId="1"/>
  </si>
  <si>
    <t>臨床検査等　(測定場所)</t>
    <phoneticPr fontId="1"/>
  </si>
  <si>
    <t>院　内</t>
    <rPh sb="0" eb="1">
      <t>イン</t>
    </rPh>
    <rPh sb="2" eb="3">
      <t>ウチ</t>
    </rPh>
    <phoneticPr fontId="1"/>
  </si>
  <si>
    <t>院　外</t>
    <rPh sb="0" eb="1">
      <t>イン</t>
    </rPh>
    <rPh sb="2" eb="3">
      <t>ソト</t>
    </rPh>
    <phoneticPr fontId="1"/>
  </si>
  <si>
    <t>院　内・院　外　</t>
    <rPh sb="0" eb="1">
      <t>イン</t>
    </rPh>
    <rPh sb="2" eb="3">
      <t>ウチ</t>
    </rPh>
    <rPh sb="4" eb="5">
      <t>イン</t>
    </rPh>
    <rPh sb="6" eb="7">
      <t>ソト</t>
    </rPh>
    <phoneticPr fontId="1"/>
  </si>
  <si>
    <t>院外：検体の中央測定等を院外で行うこと</t>
    <phoneticPr fontId="1"/>
  </si>
  <si>
    <t>血中濃度採血</t>
    <phoneticPr fontId="1"/>
  </si>
  <si>
    <t>血中濃度測定のための採血がある場合に記載する</t>
    <phoneticPr fontId="1"/>
  </si>
  <si>
    <t>検体、画像等送付先の数（梱包含む）※国内</t>
    <rPh sb="18" eb="20">
      <t>コクナイ</t>
    </rPh>
    <phoneticPr fontId="1"/>
  </si>
  <si>
    <t>送付先の数（左記のセルに値を入力してください）</t>
    <rPh sb="0" eb="3">
      <t>ソウフサキ</t>
    </rPh>
    <rPh sb="4" eb="5">
      <t>スウ</t>
    </rPh>
    <rPh sb="6" eb="8">
      <t>サキ</t>
    </rPh>
    <rPh sb="12" eb="13">
      <t>アタイ</t>
    </rPh>
    <rPh sb="14" eb="16">
      <t>ニュウリョク</t>
    </rPh>
    <phoneticPr fontId="1"/>
  </si>
  <si>
    <t>検体、画像等送付先の数（梱包含む）※海外</t>
    <rPh sb="18" eb="20">
      <t>カイガイ</t>
    </rPh>
    <phoneticPr fontId="1"/>
  </si>
  <si>
    <r>
      <rPr>
        <sz val="10"/>
        <color rgb="FF7030A0"/>
        <rFont val="ＭＳ Ｐゴシック"/>
        <family val="3"/>
        <charset val="128"/>
      </rPr>
      <t>・</t>
    </r>
    <r>
      <rPr>
        <sz val="10"/>
        <color theme="1"/>
        <rFont val="ＭＳ Ｐゴシック"/>
        <family val="3"/>
        <charset val="128"/>
      </rPr>
      <t xml:space="preserve">治験依頼者と治験事務局と協議合意のうえ内容を記載する
</t>
    </r>
    <r>
      <rPr>
        <sz val="10"/>
        <color rgb="FF7030A0"/>
        <rFont val="ＭＳ Ｐゴシック"/>
        <family val="3"/>
        <charset val="128"/>
      </rPr>
      <t>・</t>
    </r>
    <r>
      <rPr>
        <sz val="10"/>
        <color theme="1"/>
        <rFont val="ＭＳ Ｐゴシック"/>
        <family val="3"/>
        <charset val="128"/>
      </rPr>
      <t xml:space="preserve">内容に応じてポイントを設定する
例）CRCのブラインド・アンブラインド、自己注射等の教育指導・確認等
</t>
    </r>
    <phoneticPr fontId="1"/>
  </si>
  <si>
    <t>倉中書式(費)3</t>
    <phoneticPr fontId="1"/>
  </si>
  <si>
    <t>治験薬管理経費ポイント算出表</t>
    <rPh sb="0" eb="3">
      <t>チケンヤク</t>
    </rPh>
    <rPh sb="3" eb="5">
      <t>カンリ</t>
    </rPh>
    <rPh sb="5" eb="7">
      <t>ケイヒ</t>
    </rPh>
    <rPh sb="11" eb="13">
      <t>サンシュツ</t>
    </rPh>
    <rPh sb="13" eb="14">
      <t>ヒョウ</t>
    </rPh>
    <phoneticPr fontId="1"/>
  </si>
  <si>
    <t>・個々の治験について、要素ごとに該当するポイントを求め、そのポイントを合計したものが治験薬管理経費のポイント数です。
・該当する「ウエイト（黄色の箇所）」に●（選択可）を選択してください。ポイント数は自動計算されます。
・一部ポイントや回数等の入力が必要です。</t>
    <rPh sb="42" eb="44">
      <t>チケン</t>
    </rPh>
    <rPh sb="44" eb="45">
      <t>ヤク</t>
    </rPh>
    <rPh sb="45" eb="47">
      <t>カンリ</t>
    </rPh>
    <phoneticPr fontId="1"/>
  </si>
  <si>
    <t>Ⅲ（ウエイト×3）</t>
    <phoneticPr fontId="1"/>
  </si>
  <si>
    <t>治験薬の剤型</t>
    <phoneticPr fontId="1"/>
  </si>
  <si>
    <t>デザイン</t>
    <phoneticPr fontId="1"/>
  </si>
  <si>
    <t>オープン</t>
    <phoneticPr fontId="1"/>
  </si>
  <si>
    <t>単盲検</t>
    <rPh sb="0" eb="1">
      <t>タン</t>
    </rPh>
    <rPh sb="1" eb="3">
      <t>モウケン</t>
    </rPh>
    <phoneticPr fontId="1"/>
  </si>
  <si>
    <t>二重盲検</t>
    <phoneticPr fontId="1"/>
  </si>
  <si>
    <t>非盲検スタッフの設置</t>
    <rPh sb="0" eb="1">
      <t>ヒ</t>
    </rPh>
    <rPh sb="1" eb="3">
      <t>モウケン</t>
    </rPh>
    <rPh sb="8" eb="10">
      <t>セッチ</t>
    </rPh>
    <phoneticPr fontId="1"/>
  </si>
  <si>
    <t>非盲検スタッフの設置が必要な場合に記載する</t>
    <phoneticPr fontId="1"/>
  </si>
  <si>
    <t>投与期間</t>
    <phoneticPr fontId="1"/>
  </si>
  <si>
    <t>４週間以内</t>
    <rPh sb="1" eb="3">
      <t>シュウカン</t>
    </rPh>
    <rPh sb="3" eb="5">
      <t>イナイ</t>
    </rPh>
    <phoneticPr fontId="1"/>
  </si>
  <si>
    <t>５週間～24週間</t>
    <rPh sb="1" eb="3">
      <t>シュウカン</t>
    </rPh>
    <rPh sb="6" eb="7">
      <t>シュウ</t>
    </rPh>
    <rPh sb="7" eb="8">
      <t>アイダ</t>
    </rPh>
    <phoneticPr fontId="1"/>
  </si>
  <si>
    <t>25週間以上</t>
    <rPh sb="2" eb="3">
      <t>シュウ</t>
    </rPh>
    <rPh sb="3" eb="4">
      <t>アイダ</t>
    </rPh>
    <rPh sb="4" eb="6">
      <t>イジョウ</t>
    </rPh>
    <phoneticPr fontId="1"/>
  </si>
  <si>
    <t xml:space="preserve">・ プロトコールに1症例あたりの治験薬投与期間が明記されている場合：
最長投与期間で記載する
・中止基準に該当するまで投与を継続する場合：
1症例あたりの平均投与見込み期間で記載する
</t>
    <rPh sb="42" eb="44">
      <t>キサイ</t>
    </rPh>
    <rPh sb="88" eb="90">
      <t>キサイ</t>
    </rPh>
    <phoneticPr fontId="1"/>
  </si>
  <si>
    <t>※５０週以上はこちらも記載してください</t>
    <rPh sb="3" eb="4">
      <t>シュウ</t>
    </rPh>
    <rPh sb="4" eb="6">
      <t>イジョウ</t>
    </rPh>
    <rPh sb="11" eb="13">
      <t>キサイ</t>
    </rPh>
    <phoneticPr fontId="1"/>
  </si>
  <si>
    <t xml:space="preserve">←加算ポイントを入力　※50週以上は25週毎に３ポイント加算
（入力例）　50-74週⇒3ポイント　　　　　　　 75-99週⇒6ポイント
　　　　　　　100-124週⇒9ポイント　　　　　  125-149週⇒12ポイント
　　　　　　　150-174週⇒15ポイント　　　
</t>
    <rPh sb="1" eb="3">
      <t>カサン</t>
    </rPh>
    <rPh sb="8" eb="10">
      <t>ニュウリョク</t>
    </rPh>
    <rPh sb="32" eb="34">
      <t>ニュウリョク</t>
    </rPh>
    <rPh sb="34" eb="35">
      <t>レイ</t>
    </rPh>
    <rPh sb="62" eb="63">
      <t>シュウ</t>
    </rPh>
    <rPh sb="84" eb="85">
      <t>シュウ</t>
    </rPh>
    <rPh sb="105" eb="106">
      <t>シュウ</t>
    </rPh>
    <rPh sb="128" eb="129">
      <t>シュウ</t>
    </rPh>
    <phoneticPr fontId="1"/>
  </si>
  <si>
    <t>調剤及び出庫回数</t>
    <phoneticPr fontId="1"/>
  </si>
  <si>
    <t>単　回</t>
    <rPh sb="0" eb="1">
      <t>タン</t>
    </rPh>
    <rPh sb="2" eb="3">
      <t>カイ</t>
    </rPh>
    <phoneticPr fontId="1"/>
  </si>
  <si>
    <t>５回以下</t>
    <rPh sb="1" eb="2">
      <t>カイ</t>
    </rPh>
    <rPh sb="2" eb="4">
      <t>イカ</t>
    </rPh>
    <phoneticPr fontId="1"/>
  </si>
  <si>
    <t>６回以上</t>
    <rPh sb="1" eb="2">
      <t>カイ</t>
    </rPh>
    <rPh sb="2" eb="4">
      <t>イジョウ</t>
    </rPh>
    <phoneticPr fontId="1"/>
  </si>
  <si>
    <t>調剤及び出庫の回数から記載する</t>
    <phoneticPr fontId="1"/>
  </si>
  <si>
    <t>２つ</t>
    <phoneticPr fontId="1"/>
  </si>
  <si>
    <t>条件なし</t>
    <rPh sb="0" eb="2">
      <t>ジョウケン</t>
    </rPh>
    <phoneticPr fontId="1"/>
  </si>
  <si>
    <t>クリーンベンチ</t>
    <phoneticPr fontId="1"/>
  </si>
  <si>
    <t>安全キャビネット</t>
    <phoneticPr fontId="1"/>
  </si>
  <si>
    <t>調剤に際して、クリーンベンチもしくは安全キャビネットの使用が必要な場合に記載する</t>
    <phoneticPr fontId="1"/>
  </si>
  <si>
    <t>治験薬の種目</t>
    <phoneticPr fontId="1"/>
  </si>
  <si>
    <t>請求医のチェック</t>
    <phoneticPr fontId="1"/>
  </si>
  <si>
    <t>２名以下</t>
    <rPh sb="1" eb="2">
      <t>メイ</t>
    </rPh>
    <rPh sb="2" eb="4">
      <t>イカ</t>
    </rPh>
    <phoneticPr fontId="1"/>
  </si>
  <si>
    <t>３名～５名</t>
    <rPh sb="1" eb="2">
      <t>メイ</t>
    </rPh>
    <rPh sb="4" eb="5">
      <t>メイ</t>
    </rPh>
    <phoneticPr fontId="1"/>
  </si>
  <si>
    <t>６名以上</t>
    <phoneticPr fontId="1"/>
  </si>
  <si>
    <t>IxRS等の登録作業</t>
    <phoneticPr fontId="1"/>
  </si>
  <si>
    <t>IVRS、IWRS等を使用する場合、登録作業が必要な項目について記載する</t>
    <phoneticPr fontId="1"/>
  </si>
  <si>
    <t>倉中書式(費)3(機)</t>
    <rPh sb="9" eb="10">
      <t>キ</t>
    </rPh>
    <phoneticPr fontId="1"/>
  </si>
  <si>
    <t>治験機器管理経費ポイント算出表</t>
    <rPh sb="0" eb="2">
      <t>チケン</t>
    </rPh>
    <rPh sb="2" eb="4">
      <t>キキ</t>
    </rPh>
    <rPh sb="4" eb="6">
      <t>カンリ</t>
    </rPh>
    <rPh sb="6" eb="8">
      <t>ケイヒ</t>
    </rPh>
    <rPh sb="12" eb="14">
      <t>サンシュツ</t>
    </rPh>
    <rPh sb="14" eb="15">
      <t>ヒョウ</t>
    </rPh>
    <phoneticPr fontId="1"/>
  </si>
  <si>
    <t>･歯科材料（インプラント除く）
･家庭用医療機器
･Ⅱ及びⅢを除くその他医療機器</t>
    <phoneticPr fontId="1"/>
  </si>
  <si>
    <t>同一治験機器での対象疾患の数</t>
    <phoneticPr fontId="1"/>
  </si>
  <si>
    <t>治験機器の対象疾患の数より記載する</t>
    <rPh sb="2" eb="4">
      <t>キキ</t>
    </rPh>
    <phoneticPr fontId="1"/>
  </si>
  <si>
    <t>併用医療機器の規格数</t>
    <phoneticPr fontId="1"/>
  </si>
  <si>
    <t>３種類以下</t>
    <rPh sb="1" eb="3">
      <t>シュルイ</t>
    </rPh>
    <rPh sb="3" eb="5">
      <t>イカ</t>
    </rPh>
    <phoneticPr fontId="1"/>
  </si>
  <si>
    <t>４種類～６種類</t>
    <rPh sb="1" eb="3">
      <t>シュルイ</t>
    </rPh>
    <rPh sb="5" eb="7">
      <t>シュルイ</t>
    </rPh>
    <phoneticPr fontId="1"/>
  </si>
  <si>
    <t>７種類以上</t>
    <rPh sb="1" eb="3">
      <t>シュルイ</t>
    </rPh>
    <rPh sb="3" eb="5">
      <t>イジョウ</t>
    </rPh>
    <phoneticPr fontId="1"/>
  </si>
  <si>
    <t>併用医療機器の規格数：
治験機器の使用に際し、併用が必須とされている医療機器の規格数のこと　</t>
    <phoneticPr fontId="1"/>
  </si>
  <si>
    <t>治験責任医師と治験分担医師の人数の合計から記載する</t>
    <phoneticPr fontId="1"/>
  </si>
  <si>
    <t>治験機器規格数</t>
    <phoneticPr fontId="1"/>
  </si>
  <si>
    <t>3以上</t>
    <rPh sb="1" eb="3">
      <t>イジョウ</t>
    </rPh>
    <phoneticPr fontId="1"/>
  </si>
  <si>
    <t>治験機器のサイズバリエーション等により記載する</t>
    <phoneticPr fontId="1"/>
  </si>
  <si>
    <t>管理に必要な特殊作業</t>
    <phoneticPr fontId="1"/>
  </si>
  <si>
    <t>管理に必要な特殊作業：
再使用機器での院内滅菌作業や、高周波利用設備の設置申請等の治験実施に際し発生する特殊な作業のこと</t>
    <phoneticPr fontId="1"/>
  </si>
  <si>
    <t>治験番号：第　　　　　号</t>
    <rPh sb="0" eb="2">
      <t>チケン</t>
    </rPh>
    <rPh sb="2" eb="4">
      <t>バンゴウ</t>
    </rPh>
    <rPh sb="5" eb="6">
      <t>ダイ</t>
    </rPh>
    <rPh sb="11" eb="12">
      <t>ゴウ</t>
    </rPh>
    <phoneticPr fontId="1"/>
  </si>
  <si>
    <t>倉中書式(費)4</t>
    <phoneticPr fontId="1"/>
  </si>
  <si>
    <t>西暦　　年　　月　　日</t>
    <rPh sb="0" eb="2">
      <t>セイレキ</t>
    </rPh>
    <rPh sb="4" eb="5">
      <t>ネン</t>
    </rPh>
    <rPh sb="7" eb="8">
      <t>ガツ</t>
    </rPh>
    <rPh sb="10" eb="11">
      <t>ニチ</t>
    </rPh>
    <phoneticPr fontId="1"/>
  </si>
  <si>
    <t>治験経費内訳書</t>
    <rPh sb="0" eb="2">
      <t>チケン</t>
    </rPh>
    <rPh sb="2" eb="4">
      <t>ケイヒ</t>
    </rPh>
    <rPh sb="4" eb="7">
      <t>ウチワケショ</t>
    </rPh>
    <phoneticPr fontId="1"/>
  </si>
  <si>
    <t>分類</t>
    <rPh sb="0" eb="2">
      <t>ブンルイ</t>
    </rPh>
    <phoneticPr fontId="1"/>
  </si>
  <si>
    <t>経　費　区　分</t>
    <phoneticPr fontId="1"/>
  </si>
  <si>
    <t>摘　　要</t>
    <rPh sb="0" eb="1">
      <t>テキ</t>
    </rPh>
    <rPh sb="3" eb="4">
      <t>ヨウ</t>
    </rPh>
    <phoneticPr fontId="1"/>
  </si>
  <si>
    <t>金　　額
（税抜）</t>
    <rPh sb="0" eb="1">
      <t>キン</t>
    </rPh>
    <rPh sb="3" eb="4">
      <t>ガク</t>
    </rPh>
    <rPh sb="6" eb="8">
      <t>ゼイヌキ</t>
    </rPh>
    <phoneticPr fontId="1"/>
  </si>
  <si>
    <t>（1）直接経費</t>
    <phoneticPr fontId="1"/>
  </si>
  <si>
    <t>②審査経費</t>
    <phoneticPr fontId="1"/>
  </si>
  <si>
    <t>ポイント数</t>
    <phoneticPr fontId="1"/>
  </si>
  <si>
    <t>（2）間接経費</t>
    <phoneticPr fontId="1"/>
  </si>
  <si>
    <t>間接経費</t>
    <phoneticPr fontId="1"/>
  </si>
  <si>
    <t>医師トレーニング経費</t>
    <phoneticPr fontId="1"/>
  </si>
  <si>
    <t>・トレーニング対象医師が5名以下：50,000円
・トレーニング対象医師が6名以上：100,000円</t>
    <phoneticPr fontId="1"/>
  </si>
  <si>
    <t>症例ファイル作成経費</t>
    <phoneticPr fontId="1"/>
  </si>
  <si>
    <t>合計</t>
    <rPh sb="0" eb="2">
      <t>ゴウケイ</t>
    </rPh>
    <phoneticPr fontId="1"/>
  </si>
  <si>
    <t>＜請求方法＞</t>
    <phoneticPr fontId="1"/>
  </si>
  <si>
    <t>付記）
治験経費及び保険外併用療養費の支給対象外経費については、消費税法第28条第１項及び第29条並びに地方税法第72条の82及び同法第72条の83の規定に基づき、別途消費税を支払うこと</t>
    <phoneticPr fontId="1"/>
  </si>
  <si>
    <t>①CRC固定経費</t>
    <phoneticPr fontId="1"/>
  </si>
  <si>
    <t>TidyMed利用料　</t>
    <phoneticPr fontId="1"/>
  </si>
  <si>
    <t>経　費　項　目</t>
    <rPh sb="4" eb="5">
      <t>コウ</t>
    </rPh>
    <rPh sb="6" eb="7">
      <t>メ</t>
    </rPh>
    <phoneticPr fontId="1"/>
  </si>
  <si>
    <t>直接経費</t>
    <rPh sb="0" eb="2">
      <t>チョクセツ</t>
    </rPh>
    <rPh sb="2" eb="4">
      <t>ケイヒ</t>
    </rPh>
    <phoneticPr fontId="1"/>
  </si>
  <si>
    <t>間接経費</t>
    <rPh sb="0" eb="2">
      <t>カンセツ</t>
    </rPh>
    <rPh sb="2" eb="4">
      <t>ケイヒ</t>
    </rPh>
    <phoneticPr fontId="1"/>
  </si>
  <si>
    <t>{①+②+③}  ×  30％</t>
    <phoneticPr fontId="1"/>
  </si>
  <si>
    <t>＜請求方法＞</t>
    <rPh sb="1" eb="3">
      <t>セイキュウ</t>
    </rPh>
    <rPh sb="3" eb="5">
      <t>ホウホウ</t>
    </rPh>
    <phoneticPr fontId="8"/>
  </si>
  <si>
    <t>直接経費</t>
    <phoneticPr fontId="1"/>
  </si>
  <si>
    <t>①被験者負担軽減費</t>
    <phoneticPr fontId="1"/>
  </si>
  <si>
    <t>請求書に記載</t>
    <phoneticPr fontId="1"/>
  </si>
  <si>
    <t>1日</t>
    <phoneticPr fontId="1"/>
  </si>
  <si>
    <t>×  日数</t>
    <rPh sb="3" eb="5">
      <t>ニッスウ</t>
    </rPh>
    <phoneticPr fontId="1"/>
  </si>
  <si>
    <t>終了報告書提出後</t>
    <phoneticPr fontId="1"/>
  </si>
  <si>
    <t>※リモートの場合</t>
    <rPh sb="6" eb="8">
      <t>バアイ</t>
    </rPh>
    <phoneticPr fontId="1"/>
  </si>
  <si>
    <t>治験審査委員会での継続審査経費</t>
    <phoneticPr fontId="1"/>
  </si>
  <si>
    <t>1議案</t>
    <rPh sb="1" eb="3">
      <t>ギアン</t>
    </rPh>
    <phoneticPr fontId="1"/>
  </si>
  <si>
    <t>×  議案数</t>
    <rPh sb="3" eb="5">
      <t>ギアン</t>
    </rPh>
    <rPh sb="5" eb="6">
      <t>スウ</t>
    </rPh>
    <phoneticPr fontId="1"/>
  </si>
  <si>
    <t>1レジメン</t>
    <phoneticPr fontId="1"/>
  </si>
  <si>
    <t>病理標本作成経費（標準）</t>
    <rPh sb="9" eb="11">
      <t>ヒョウジュン</t>
    </rPh>
    <phoneticPr fontId="1"/>
  </si>
  <si>
    <t>1スライド</t>
    <phoneticPr fontId="1"/>
  </si>
  <si>
    <t>病理標本作成経費（至急）</t>
    <rPh sb="9" eb="11">
      <t>シキュウ</t>
    </rPh>
    <phoneticPr fontId="1"/>
  </si>
  <si>
    <t>読影経費
※放射線診断科による読影が行われた場合</t>
    <phoneticPr fontId="1"/>
  </si>
  <si>
    <t>1読影</t>
    <rPh sb="1" eb="3">
      <t>ドクエイ</t>
    </rPh>
    <phoneticPr fontId="1"/>
  </si>
  <si>
    <t>同意後脱落症例経費※</t>
    <phoneticPr fontId="8"/>
  </si>
  <si>
    <t>1症例</t>
    <phoneticPr fontId="1"/>
  </si>
  <si>
    <t>×  症例数</t>
    <rPh sb="3" eb="6">
      <t>ショウレイスウ</t>
    </rPh>
    <phoneticPr fontId="1"/>
  </si>
  <si>
    <t>同意後脱落症例加算経費※
・スクリーニング項目に加え、被験者背景（過去の治療歴・併用薬・合併症など）のEDC入力、または/かつ適格性の依頼者レビュー対応をおこなった場合</t>
    <rPh sb="0" eb="2">
      <t>ドウイ</t>
    </rPh>
    <rPh sb="2" eb="3">
      <t>ゴ</t>
    </rPh>
    <rPh sb="3" eb="5">
      <t>ダツラク</t>
    </rPh>
    <rPh sb="5" eb="7">
      <t>ショウレイ</t>
    </rPh>
    <rPh sb="7" eb="9">
      <t>カサン</t>
    </rPh>
    <rPh sb="9" eb="11">
      <t>ケイヒ</t>
    </rPh>
    <phoneticPr fontId="8"/>
  </si>
  <si>
    <t>加算費用1症例</t>
    <rPh sb="0" eb="2">
      <t>カサン</t>
    </rPh>
    <rPh sb="2" eb="4">
      <t>ヒヨウ</t>
    </rPh>
    <rPh sb="5" eb="7">
      <t>ショウレイ</t>
    </rPh>
    <phoneticPr fontId="1"/>
  </si>
  <si>
    <t>同意後脱落症例追跡調査経費※
・後治療の内容および　QOL調査や有効性評価などが発生する場合</t>
    <rPh sb="7" eb="9">
      <t>ツイセキ</t>
    </rPh>
    <rPh sb="9" eb="11">
      <t>チョウサ</t>
    </rPh>
    <phoneticPr fontId="8"/>
  </si>
  <si>
    <t>1追跡</t>
    <phoneticPr fontId="1"/>
  </si>
  <si>
    <t>×  追跡数</t>
    <rPh sb="3" eb="5">
      <t>ツイセキ</t>
    </rPh>
    <rPh sb="5" eb="6">
      <t>スウ</t>
    </rPh>
    <phoneticPr fontId="1"/>
  </si>
  <si>
    <t>プレ同意後脱落症例経費※</t>
    <phoneticPr fontId="8"/>
  </si>
  <si>
    <t>1症例</t>
    <rPh sb="1" eb="3">
      <t>ショウレイ</t>
    </rPh>
    <phoneticPr fontId="1"/>
  </si>
  <si>
    <t>プロトコールに規定された内容で記載する。ただし、プロトコルに規定がない場合でも、責任医師が入院を希望し、依頼者の了承が得られた場合は、「入院」とすることを事前ヒアリングで協議する。</t>
    <phoneticPr fontId="1"/>
  </si>
  <si>
    <t>夜間休日の払い出し</t>
    <rPh sb="0" eb="4">
      <t>ヤカンキュウジツ</t>
    </rPh>
    <rPh sb="5" eb="6">
      <t>ハラ</t>
    </rPh>
    <rPh sb="7" eb="8">
      <t>ダ</t>
    </rPh>
    <phoneticPr fontId="1"/>
  </si>
  <si>
    <t>デリゲーション、トレーニングが必要な範囲について記載する</t>
    <rPh sb="15" eb="17">
      <t>ヒツヨウ</t>
    </rPh>
    <rPh sb="18" eb="20">
      <t>ハンイ</t>
    </rPh>
    <rPh sb="24" eb="26">
      <t>キサイ</t>
    </rPh>
    <phoneticPr fontId="1"/>
  </si>
  <si>
    <t>調製者条件（デリゲーション、トレーニング）</t>
    <rPh sb="0" eb="2">
      <t>チョウセイ</t>
    </rPh>
    <rPh sb="2" eb="3">
      <t>シャ</t>
    </rPh>
    <rPh sb="3" eb="5">
      <t>ジョウケン</t>
    </rPh>
    <phoneticPr fontId="1"/>
  </si>
  <si>
    <t>調剤者・監査者どちらも必要</t>
    <rPh sb="11" eb="13">
      <t>ヒツヨウ</t>
    </rPh>
    <phoneticPr fontId="1"/>
  </si>
  <si>
    <t>調剤者・監査者どちらか必要</t>
    <rPh sb="0" eb="2">
      <t>チョウザイ</t>
    </rPh>
    <rPh sb="2" eb="3">
      <t>シャ</t>
    </rPh>
    <rPh sb="4" eb="6">
      <t>カンサ</t>
    </rPh>
    <rPh sb="6" eb="7">
      <t>シャ</t>
    </rPh>
    <rPh sb="11" eb="13">
      <t>ヒツヨウ</t>
    </rPh>
    <phoneticPr fontId="1"/>
  </si>
  <si>
    <t>払い出しの記録</t>
    <rPh sb="0" eb="1">
      <t>ハラ</t>
    </rPh>
    <rPh sb="2" eb="3">
      <t>ダ</t>
    </rPh>
    <rPh sb="5" eb="7">
      <t>キロク</t>
    </rPh>
    <phoneticPr fontId="1"/>
  </si>
  <si>
    <t>固有のワークシートを使用</t>
    <rPh sb="0" eb="2">
      <t>コユウ</t>
    </rPh>
    <rPh sb="10" eb="12">
      <t>シヨウ</t>
    </rPh>
    <phoneticPr fontId="1"/>
  </si>
  <si>
    <t>毒・劇薬（予定）</t>
    <phoneticPr fontId="1"/>
  </si>
  <si>
    <t>治験薬管理表又は管理表以外への調製時間の記入や処方箋の写しの保管が必要な場合に記載する</t>
    <rPh sb="0" eb="3">
      <t>チケンヤク</t>
    </rPh>
    <rPh sb="3" eb="5">
      <t>カンリ</t>
    </rPh>
    <rPh sb="5" eb="6">
      <t>ヒョウ</t>
    </rPh>
    <rPh sb="6" eb="7">
      <t>マタ</t>
    </rPh>
    <rPh sb="8" eb="10">
      <t>カンリ</t>
    </rPh>
    <rPh sb="10" eb="11">
      <t>ヒョウ</t>
    </rPh>
    <rPh sb="11" eb="13">
      <t>イガイ</t>
    </rPh>
    <rPh sb="15" eb="17">
      <t>チョウセイ</t>
    </rPh>
    <rPh sb="17" eb="19">
      <t>ジカン</t>
    </rPh>
    <rPh sb="20" eb="22">
      <t>キニュウ</t>
    </rPh>
    <rPh sb="23" eb="26">
      <t>ショホウセン</t>
    </rPh>
    <rPh sb="27" eb="28">
      <t>ウツ</t>
    </rPh>
    <rPh sb="30" eb="32">
      <t>ホカン</t>
    </rPh>
    <rPh sb="33" eb="35">
      <t>ヒツヨウ</t>
    </rPh>
    <rPh sb="36" eb="38">
      <t>バアイ</t>
    </rPh>
    <rPh sb="39" eb="41">
      <t>キサイ</t>
    </rPh>
    <phoneticPr fontId="1"/>
  </si>
  <si>
    <t>調剤条件</t>
    <phoneticPr fontId="1"/>
  </si>
  <si>
    <t>必要</t>
    <rPh sb="0" eb="2">
      <t>ヒツヨウ</t>
    </rPh>
    <phoneticPr fontId="1"/>
  </si>
  <si>
    <t>プロトコール上、平日営業時間帯以外に対応しないと治験が遂行できないデザインの場合に記載する</t>
    <rPh sb="6" eb="7">
      <t>ジョウ</t>
    </rPh>
    <rPh sb="8" eb="10">
      <t>ヘイジツ</t>
    </rPh>
    <rPh sb="10" eb="12">
      <t>エイギョウ</t>
    </rPh>
    <rPh sb="12" eb="14">
      <t>ジカン</t>
    </rPh>
    <rPh sb="14" eb="15">
      <t>タイ</t>
    </rPh>
    <rPh sb="15" eb="17">
      <t>イガイ</t>
    </rPh>
    <rPh sb="18" eb="20">
      <t>タイオウ</t>
    </rPh>
    <rPh sb="24" eb="26">
      <t>チケン</t>
    </rPh>
    <rPh sb="27" eb="29">
      <t>スイコウ</t>
    </rPh>
    <rPh sb="38" eb="40">
      <t>バアイ</t>
    </rPh>
    <rPh sb="41" eb="43">
      <t>キサイ</t>
    </rPh>
    <phoneticPr fontId="1"/>
  </si>
  <si>
    <t>空箱・空容器の保管</t>
    <rPh sb="0" eb="2">
      <t>カラバコ</t>
    </rPh>
    <rPh sb="3" eb="4">
      <t>カラ</t>
    </rPh>
    <rPh sb="4" eb="6">
      <t>ヨウキ</t>
    </rPh>
    <rPh sb="7" eb="9">
      <t>ホカン</t>
    </rPh>
    <phoneticPr fontId="1"/>
  </si>
  <si>
    <t>空箱、空容器、空シート等の保管が必要な場合に記載する</t>
    <rPh sb="0" eb="2">
      <t>カラバコ</t>
    </rPh>
    <rPh sb="3" eb="4">
      <t>カラ</t>
    </rPh>
    <rPh sb="4" eb="6">
      <t>ヨウキ</t>
    </rPh>
    <rPh sb="7" eb="8">
      <t>カラ</t>
    </rPh>
    <rPh sb="11" eb="12">
      <t>ナド</t>
    </rPh>
    <rPh sb="13" eb="15">
      <t>ホカン</t>
    </rPh>
    <rPh sb="16" eb="18">
      <t>ヒツヨウ</t>
    </rPh>
    <rPh sb="19" eb="21">
      <t>バアイ</t>
    </rPh>
    <rPh sb="22" eb="24">
      <t>キサイ</t>
    </rPh>
    <phoneticPr fontId="1"/>
  </si>
  <si>
    <t>納入方法</t>
    <rPh sb="0" eb="2">
      <t>ノウニュウ</t>
    </rPh>
    <rPh sb="2" eb="4">
      <t>ホウホウ</t>
    </rPh>
    <phoneticPr fontId="1"/>
  </si>
  <si>
    <t>分割</t>
    <rPh sb="0" eb="2">
      <t>ブンカツ</t>
    </rPh>
    <phoneticPr fontId="1"/>
  </si>
  <si>
    <t>毎回</t>
    <rPh sb="0" eb="2">
      <t>マイカイ</t>
    </rPh>
    <phoneticPr fontId="1"/>
  </si>
  <si>
    <t>通常調製</t>
    <rPh sb="0" eb="2">
      <t>ツウジョウ</t>
    </rPh>
    <rPh sb="2" eb="4">
      <t>チョウセイ</t>
    </rPh>
    <phoneticPr fontId="1"/>
  </si>
  <si>
    <t>・通常とは異なる調製・調剤が必要な場合
・通常とは異なる資材を使用する場合
・調製に時間（概ね15分を目安）や手間がかかる場合</t>
    <rPh sb="1" eb="3">
      <t>ツウジョウ</t>
    </rPh>
    <rPh sb="5" eb="6">
      <t>コト</t>
    </rPh>
    <rPh sb="8" eb="10">
      <t>チョウセイ</t>
    </rPh>
    <rPh sb="11" eb="13">
      <t>チョウザイ</t>
    </rPh>
    <rPh sb="14" eb="16">
      <t>ヒツヨウ</t>
    </rPh>
    <rPh sb="17" eb="19">
      <t>バアイ</t>
    </rPh>
    <rPh sb="28" eb="30">
      <t>シザイ</t>
    </rPh>
    <rPh sb="31" eb="33">
      <t>シヨウ</t>
    </rPh>
    <rPh sb="35" eb="37">
      <t>バアイ</t>
    </rPh>
    <rPh sb="55" eb="57">
      <t>テマ</t>
    </rPh>
    <phoneticPr fontId="1"/>
  </si>
  <si>
    <t>調製方法</t>
    <rPh sb="0" eb="2">
      <t>チョウセイ</t>
    </rPh>
    <rPh sb="2" eb="4">
      <t>ホウホウ</t>
    </rPh>
    <phoneticPr fontId="1"/>
  </si>
  <si>
    <t>向精神薬・麻薬</t>
    <phoneticPr fontId="1"/>
  </si>
  <si>
    <t>特定生物由来製品</t>
    <rPh sb="0" eb="2">
      <t>トクテイ</t>
    </rPh>
    <rPh sb="2" eb="4">
      <t>セイブツ</t>
    </rPh>
    <rPh sb="4" eb="6">
      <t>ユライ</t>
    </rPh>
    <rPh sb="6" eb="8">
      <t>セイヒン</t>
    </rPh>
    <phoneticPr fontId="1"/>
  </si>
  <si>
    <t>払出</t>
    <rPh sb="0" eb="2">
      <t>ハライダシ</t>
    </rPh>
    <phoneticPr fontId="1"/>
  </si>
  <si>
    <t>注射</t>
    <rPh sb="0" eb="2">
      <t>チュウシャ</t>
    </rPh>
    <phoneticPr fontId="1"/>
  </si>
  <si>
    <t>Ｃ</t>
    <phoneticPr fontId="1"/>
  </si>
  <si>
    <t>内服・外用</t>
    <rPh sb="0" eb="2">
      <t>ナイフク</t>
    </rPh>
    <rPh sb="3" eb="5">
      <t>ガイヨウ</t>
    </rPh>
    <phoneticPr fontId="1"/>
  </si>
  <si>
    <t>注射・内服併用</t>
    <rPh sb="0" eb="2">
      <t>チュウシャ</t>
    </rPh>
    <rPh sb="3" eb="5">
      <t>ナイフク</t>
    </rPh>
    <rPh sb="5" eb="7">
      <t>ヘイヨウ</t>
    </rPh>
    <phoneticPr fontId="1"/>
  </si>
  <si>
    <t>調製方法に指定あり又は長時間を要す</t>
    <rPh sb="9" eb="10">
      <t>マタ</t>
    </rPh>
    <rPh sb="11" eb="14">
      <t>チョウジカン</t>
    </rPh>
    <rPh sb="15" eb="16">
      <t>ヨウ</t>
    </rPh>
    <phoneticPr fontId="1"/>
  </si>
  <si>
    <t>調製方法に指定ありかつ長時間を要す</t>
    <phoneticPr fontId="1"/>
  </si>
  <si>
    <t>劇薬・毒薬・向精神薬・麻薬・特定生物由来製品に該当する（もしくは該当する予定）の場合に記載する</t>
    <phoneticPr fontId="1"/>
  </si>
  <si>
    <t>払出及び返却</t>
    <rPh sb="0" eb="2">
      <t>ハライダシ</t>
    </rPh>
    <rPh sb="2" eb="3">
      <t>オヨ</t>
    </rPh>
    <rPh sb="4" eb="6">
      <t>ヘンキャク</t>
    </rPh>
    <phoneticPr fontId="1"/>
  </si>
  <si>
    <t>3つ以上</t>
    <phoneticPr fontId="1"/>
  </si>
  <si>
    <t>大型機械の設置管理</t>
    <phoneticPr fontId="1"/>
  </si>
  <si>
    <t>医薬品医療機器等法により設置管理の求められる医療機器の場合に記載する</t>
    <phoneticPr fontId="1"/>
  </si>
  <si>
    <t>治験使用薬の確認および交付</t>
    <phoneticPr fontId="1"/>
  </si>
  <si>
    <t>治験薬の搬入が以下の場合
　分割：数回分まとめて搬入される場合
　毎回：払い出し毎に搬入される場合</t>
    <rPh sb="0" eb="3">
      <t>チケンヤク</t>
    </rPh>
    <rPh sb="4" eb="6">
      <t>ハンニュウ</t>
    </rPh>
    <rPh sb="7" eb="9">
      <t>イカ</t>
    </rPh>
    <rPh sb="10" eb="12">
      <t>バアイ</t>
    </rPh>
    <rPh sb="14" eb="16">
      <t>ブンカツ</t>
    </rPh>
    <rPh sb="17" eb="20">
      <t>スウカイブン</t>
    </rPh>
    <rPh sb="24" eb="26">
      <t>ハンニュウ</t>
    </rPh>
    <rPh sb="29" eb="31">
      <t>バアイ</t>
    </rPh>
    <rPh sb="33" eb="35">
      <t>マイカイ</t>
    </rPh>
    <rPh sb="36" eb="37">
      <t>ハラ</t>
    </rPh>
    <rPh sb="38" eb="39">
      <t>ダ</t>
    </rPh>
    <rPh sb="40" eb="41">
      <t>ゴト</t>
    </rPh>
    <rPh sb="42" eb="44">
      <t>ハンニュウ</t>
    </rPh>
    <rPh sb="47" eb="49">
      <t>バアイ</t>
    </rPh>
    <phoneticPr fontId="1"/>
  </si>
  <si>
    <t>治験薬管理表を使用</t>
    <rPh sb="0" eb="2">
      <t>チケン</t>
    </rPh>
    <rPh sb="2" eb="3">
      <t>ヤク</t>
    </rPh>
    <rPh sb="3" eb="5">
      <t>カンリ</t>
    </rPh>
    <rPh sb="5" eb="6">
      <t>ヒョウ</t>
    </rPh>
    <rPh sb="7" eb="9">
      <t>シヨウ</t>
    </rPh>
    <phoneticPr fontId="1"/>
  </si>
  <si>
    <t>治験薬管理表・
固有のワークシートの両方を使用</t>
    <rPh sb="0" eb="2">
      <t>チケン</t>
    </rPh>
    <rPh sb="2" eb="3">
      <t>ヤク</t>
    </rPh>
    <rPh sb="3" eb="5">
      <t>カンリ</t>
    </rPh>
    <rPh sb="5" eb="6">
      <t>ヒョウ</t>
    </rPh>
    <rPh sb="8" eb="10">
      <t>コユウ</t>
    </rPh>
    <rPh sb="18" eb="20">
      <t>リョウホウ</t>
    </rPh>
    <rPh sb="21" eb="23">
      <t>シヨウ</t>
    </rPh>
    <phoneticPr fontId="1"/>
  </si>
  <si>
    <t>【初回契約締結時に請求する経費】</t>
    <rPh sb="3" eb="5">
      <t>ケイヤク</t>
    </rPh>
    <rPh sb="5" eb="7">
      <t>テイケツ</t>
    </rPh>
    <rPh sb="7" eb="8">
      <t>ジ</t>
    </rPh>
    <rPh sb="9" eb="11">
      <t>セイキュウ</t>
    </rPh>
    <rPh sb="13" eb="15">
      <t>ケイヒ</t>
    </rPh>
    <phoneticPr fontId="8"/>
  </si>
  <si>
    <t>200,000円</t>
    <rPh sb="7" eb="8">
      <t>エン</t>
    </rPh>
    <phoneticPr fontId="1"/>
  </si>
  <si>
    <t>①事前ヒアリング対応経費</t>
    <rPh sb="1" eb="3">
      <t>ジゼン</t>
    </rPh>
    <rPh sb="8" eb="10">
      <t>タイオウ</t>
    </rPh>
    <rPh sb="10" eb="12">
      <t>ケイヒ</t>
    </rPh>
    <phoneticPr fontId="8"/>
  </si>
  <si>
    <t>当該治験に必要な機械器具、備品の購入金額を記入してください→</t>
    <rPh sb="21" eb="23">
      <t>キニュウ</t>
    </rPh>
    <phoneticPr fontId="1"/>
  </si>
  <si>
    <t>200,000円</t>
    <phoneticPr fontId="1"/>
  </si>
  <si>
    <t>【登録症例毎に請求する経費】</t>
    <phoneticPr fontId="1"/>
  </si>
  <si>
    <t>【被験者負担軽減費】</t>
    <rPh sb="1" eb="4">
      <t>ヒケンシャ</t>
    </rPh>
    <rPh sb="4" eb="6">
      <t>フタン</t>
    </rPh>
    <rPh sb="6" eb="8">
      <t>ケイゲン</t>
    </rPh>
    <rPh sb="8" eb="9">
      <t>ヒ</t>
    </rPh>
    <phoneticPr fontId="1"/>
  </si>
  <si>
    <t>・初回IRB審議月から１年毎および終了報告書提出月に症例登録の状況をとりまとめて、請求書を発行し、入金は請求書に記載の振込期限までとする</t>
    <phoneticPr fontId="1"/>
  </si>
  <si>
    <t>・請求書は、契約後に発行し、入金は請求書に記載の振込期限までとする
・治験依頼者の都合により、事前ヒアリング終了後に治験依頼が取下げられた場合
　（1）の①事前ヒアリング対応経費について、事前ヒアリング終了後に請求書を発行し、入金は請求書に記載の振込期限までとする
・IRBで承認されない場合、または、承認されたが契約締結に至らなかった場合
　（1）の①事前ヒアリング対応経費および②審査経費について、その時点で請求書を発行し、入金は請求書に記載の振込期限までとする
・当院の都合により、治験依頼が取下げられた場合（1）の経費の支払いについては別途協議する</t>
    <phoneticPr fontId="8"/>
  </si>
  <si>
    <t>②CRC経費</t>
    <phoneticPr fontId="1"/>
  </si>
  <si>
    <t>・初回IRB審議月から１年毎および終了報告書提出月に被験者来院の状況をとりまとめて、請求書を発行し、入金は請求書に記載の振込期限までとする</t>
    <phoneticPr fontId="1"/>
  </si>
  <si>
    <t>【初回IRB審議月から１年毎に請求する経費】</t>
    <phoneticPr fontId="1"/>
  </si>
  <si>
    <t>経　費　項　目</t>
    <phoneticPr fontId="1"/>
  </si>
  <si>
    <t>摘　　要</t>
    <phoneticPr fontId="1"/>
  </si>
  <si>
    <t>③治験事務局固定経費</t>
    <phoneticPr fontId="1"/>
  </si>
  <si>
    <t>金　　額
（税抜）</t>
    <phoneticPr fontId="1"/>
  </si>
  <si>
    <t>治験薬保管庫用温度ロガー使用経費</t>
    <phoneticPr fontId="1"/>
  </si>
  <si>
    <t>検体保管庫用温度ロガー使用経費</t>
    <rPh sb="0" eb="2">
      <t>ケンタイ</t>
    </rPh>
    <phoneticPr fontId="1"/>
  </si>
  <si>
    <t>【治験終了時に実施状況をとりまとめて請求する経費】</t>
    <phoneticPr fontId="1"/>
  </si>
  <si>
    <t>レジメン作成経費</t>
    <phoneticPr fontId="1"/>
  </si>
  <si>
    <t>治験関連文書保存経費</t>
    <phoneticPr fontId="1"/>
  </si>
  <si>
    <t>1月</t>
    <rPh sb="1" eb="2">
      <t>ツキ</t>
    </rPh>
    <phoneticPr fontId="1"/>
  </si>
  <si>
    <t>×  月数</t>
    <rPh sb="3" eb="5">
      <t>ツキスウ</t>
    </rPh>
    <phoneticPr fontId="1"/>
  </si>
  <si>
    <t>× 月数</t>
    <rPh sb="2" eb="3">
      <t>ツキ</t>
    </rPh>
    <rPh sb="3" eb="4">
      <t>スウ</t>
    </rPh>
    <phoneticPr fontId="1"/>
  </si>
  <si>
    <t>・初回IRB審議月の1年後の月末および終了報告書提出月で締め、請求書を発行し、入金は請求書に記載の振込期限までとする
・終了報告書提出後のSDV・モニタリング・監査等に必要な経費は、実施月の翌月に請求書を発行し、入金は請求書に記載の振込期限までとする　</t>
    <phoneticPr fontId="1"/>
  </si>
  <si>
    <t>※登録症例毎に請求する経費が発生しない症例で算定</t>
    <rPh sb="1" eb="3">
      <t>トウロク</t>
    </rPh>
    <rPh sb="3" eb="5">
      <t>ショウレイ</t>
    </rPh>
    <rPh sb="5" eb="6">
      <t>ゴト</t>
    </rPh>
    <rPh sb="7" eb="9">
      <t>セイキュウ</t>
    </rPh>
    <rPh sb="11" eb="13">
      <t>ケイヒ</t>
    </rPh>
    <rPh sb="14" eb="16">
      <t>ハッセイ</t>
    </rPh>
    <rPh sb="19" eb="21">
      <t>ショウレイ</t>
    </rPh>
    <rPh sb="22" eb="24">
      <t>サンテイ</t>
    </rPh>
    <phoneticPr fontId="8"/>
  </si>
  <si>
    <t>・終了報告書提出月で締め、請求書を発行し、入金は請求書に記載の振込期限までとする</t>
    <phoneticPr fontId="1"/>
  </si>
  <si>
    <t>1症例１事象</t>
    <phoneticPr fontId="1"/>
  </si>
  <si>
    <t>×  件数</t>
    <rPh sb="3" eb="5">
      <t>ケンスウ</t>
    </rPh>
    <phoneticPr fontId="1"/>
  </si>
  <si>
    <t>◆以下の経費は間接経費を含む</t>
    <phoneticPr fontId="1"/>
  </si>
  <si>
    <t>×  回数</t>
    <rPh sb="3" eb="5">
      <t>カイスウ</t>
    </rPh>
    <phoneticPr fontId="1"/>
  </si>
  <si>
    <t>1来院、1入退院</t>
    <rPh sb="1" eb="3">
      <t>ライイン</t>
    </rPh>
    <rPh sb="5" eb="8">
      <t>ニュウタイイン</t>
    </rPh>
    <phoneticPr fontId="1"/>
  </si>
  <si>
    <t>①治験研究経費（治験薬）</t>
    <rPh sb="8" eb="11">
      <t>チケンヤク</t>
    </rPh>
    <phoneticPr fontId="1"/>
  </si>
  <si>
    <t>①治験研究経費（治験機器）</t>
    <rPh sb="8" eb="10">
      <t>チケン</t>
    </rPh>
    <rPh sb="10" eb="12">
      <t>キキ</t>
    </rPh>
    <phoneticPr fontId="1"/>
  </si>
  <si>
    <t>×  ロガー数</t>
    <rPh sb="6" eb="7">
      <t>スウ</t>
    </rPh>
    <phoneticPr fontId="1"/>
  </si>
  <si>
    <t>1ロガー1年</t>
    <rPh sb="5" eb="6">
      <t>ネン</t>
    </rPh>
    <phoneticPr fontId="1"/>
  </si>
  <si>
    <t>×  時間
（上限4時間）</t>
    <rPh sb="3" eb="5">
      <t>ジカン</t>
    </rPh>
    <rPh sb="7" eb="9">
      <t>ジョウゲン</t>
    </rPh>
    <rPh sb="10" eb="12">
      <t>ジカン</t>
    </rPh>
    <phoneticPr fontId="1"/>
  </si>
  <si>
    <t>規格数（左記のセルに規格数を入力してください）</t>
    <phoneticPr fontId="1"/>
  </si>
  <si>
    <t>プロトコールで投与が定められている治験使用薬の交付について記載する</t>
    <phoneticPr fontId="1"/>
  </si>
  <si>
    <t>・送付先が国内は１ポイント、海外は２ポイントとする
・送付先１箇所につきポイントを加算する
・画像のアップロードも含む
・以下を利用する場合は算定不要
　　　株式会社エスアールエル
　　　メディフォード株式会社（旧　LSI）
　　　株式会社ビー・エム・エル（BML）</t>
    <rPh sb="1" eb="3">
      <t>ソウフ</t>
    </rPh>
    <rPh sb="27" eb="29">
      <t>ソウフ</t>
    </rPh>
    <rPh sb="47" eb="49">
      <t>ガゾウ</t>
    </rPh>
    <rPh sb="57" eb="58">
      <t>フク</t>
    </rPh>
    <rPh sb="61" eb="63">
      <t>イカ</t>
    </rPh>
    <rPh sb="64" eb="66">
      <t>リヨウ</t>
    </rPh>
    <rPh sb="68" eb="70">
      <t>バアイ</t>
    </rPh>
    <rPh sb="71" eb="73">
      <t>サンテイ</t>
    </rPh>
    <rPh sb="73" eb="75">
      <t>フヨウ</t>
    </rPh>
    <phoneticPr fontId="1"/>
  </si>
  <si>
    <t>契約書にGCPの規定内の記載：追加請求なし
契約書に15年保管の記載：150,000円
契約書に25年保管の記載：250,000円
契約書に25年以上の保管または期限の記載なし：300,000円</t>
    <phoneticPr fontId="1"/>
  </si>
  <si>
    <t>×　レジメン数</t>
    <rPh sb="6" eb="7">
      <t>スウ</t>
    </rPh>
    <phoneticPr fontId="1"/>
  </si>
  <si>
    <t>×　症例数</t>
    <rPh sb="2" eb="5">
      <t>ショウレイスウ</t>
    </rPh>
    <phoneticPr fontId="1"/>
  </si>
  <si>
    <t>③治験薬（治験機器）管理経費</t>
    <rPh sb="5" eb="7">
      <t>チケン</t>
    </rPh>
    <rPh sb="7" eb="9">
      <t>キキ</t>
    </rPh>
    <phoneticPr fontId="1"/>
  </si>
  <si>
    <t>②治験薬（治験機器）管理部署固定経費</t>
    <rPh sb="5" eb="7">
      <t>チケン</t>
    </rPh>
    <rPh sb="7" eb="9">
      <t>キキ</t>
    </rPh>
    <phoneticPr fontId="1"/>
  </si>
  <si>
    <t>ＳＤＶに必要な経費</t>
    <phoneticPr fontId="1"/>
  </si>
  <si>
    <t>③契約締結経費</t>
    <rPh sb="1" eb="3">
      <t>ケイヤク</t>
    </rPh>
    <rPh sb="3" eb="5">
      <t>テイケツ</t>
    </rPh>
    <rPh sb="5" eb="7">
      <t>ケイヒ</t>
    </rPh>
    <phoneticPr fontId="1"/>
  </si>
  <si>
    <t>100,000円</t>
    <phoneticPr fontId="1"/>
  </si>
  <si>
    <t>④治験開始準備経費</t>
    <phoneticPr fontId="1"/>
  </si>
  <si>
    <t>⑤治験薬（機器）管理準備経費</t>
    <phoneticPr fontId="1"/>
  </si>
  <si>
    <t>⑥備品費</t>
    <phoneticPr fontId="1"/>
  </si>
  <si>
    <t>{①+②+③+④+⑤+⑥}  ×  30％</t>
    <phoneticPr fontId="1"/>
  </si>
  <si>
    <t>50,000円</t>
    <rPh sb="6" eb="7">
      <t>エン</t>
    </rPh>
    <phoneticPr fontId="1"/>
  </si>
  <si>
    <t>②経理処理費用</t>
    <phoneticPr fontId="1"/>
  </si>
  <si>
    <t>①被験者負担軽減費 の合計額の10％に相当する額</t>
    <phoneticPr fontId="1"/>
  </si>
  <si>
    <t>{①+②}　×  30％</t>
    <phoneticPr fontId="1"/>
  </si>
  <si>
    <t>1請求</t>
    <rPh sb="1" eb="3">
      <t>セイキュウ</t>
    </rPh>
    <phoneticPr fontId="1"/>
  </si>
  <si>
    <t>診療報酬請求経費</t>
    <rPh sb="4" eb="6">
      <t>セイキュウ</t>
    </rPh>
    <phoneticPr fontId="1"/>
  </si>
  <si>
    <t>SAE等対応経費</t>
    <rPh sb="6" eb="8">
      <t>ケイヒ</t>
    </rPh>
    <phoneticPr fontId="1"/>
  </si>
  <si>
    <t>×　スライド枚数</t>
    <rPh sb="6" eb="8">
      <t>マイスウ</t>
    </rPh>
    <phoneticPr fontId="1"/>
  </si>
  <si>
    <t>×　読影回数</t>
    <rPh sb="2" eb="4">
      <t>ドクエイ</t>
    </rPh>
    <rPh sb="4" eb="6">
      <t>カイスウ</t>
    </rPh>
    <phoneticPr fontId="1"/>
  </si>
  <si>
    <t>×　請求回数</t>
    <rPh sb="2" eb="4">
      <t>セイキュウ</t>
    </rPh>
    <rPh sb="4" eb="6">
      <t>カイスウ</t>
    </rPh>
    <phoneticPr fontId="1"/>
  </si>
  <si>
    <t>×　単価</t>
    <rPh sb="2" eb="4">
      <t>タンカ</t>
    </rPh>
    <phoneticPr fontId="1"/>
  </si>
  <si>
    <t>Ver.251217</t>
    <phoneticPr fontId="1"/>
  </si>
  <si>
    <t>Ver.251217</t>
    <phoneticPr fontId="1"/>
  </si>
  <si>
    <t>紙媒体の提供がある場合：追加請求なし
紙媒体の提供がない場合
・電子ファイルの提供がある場合： 10,000円
・電子ファイルの提供がない場合： 100,000円</t>
    <phoneticPr fontId="1"/>
  </si>
  <si>
    <t>※冷所、常温、恒温槽のうち1ヵ所使用「1」、2ヵ所使用「2」、全て使用「3」</t>
    <phoneticPr fontId="1"/>
  </si>
  <si>
    <t>※冷蔵、冷凍（-30℃）、冷凍（-80℃）のうち1ヵ所使用「1」、2ヵ所使用「2」、全て使用「3」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</si>
</sst>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20"/>
      <color theme="1"/>
      <name val="ＭＳ Ｐゴシック"/>
      <family val="3"/>
      <charset val="128"/>
    </font>
    <font>
      <sz val="20"/>
      <color theme="1"/>
      <name val="游ゴシック"/>
      <family val="2"/>
      <charset val="128"/>
      <scheme val="minor"/>
    </font>
    <font>
      <sz val="10"/>
      <color theme="1"/>
      <name val="ＭＳ Ｐゴシック"/>
      <family val="3"/>
      <charset val="128"/>
    </font>
    <font>
      <sz val="18"/>
      <color theme="1"/>
      <name val="ＭＳ Ｐゴシック"/>
      <family val="3"/>
      <charset val="128"/>
    </font>
    <font>
      <b/>
      <sz val="10"/>
      <color theme="1"/>
      <name val="ＭＳ Ｐゴシック"/>
      <family val="3"/>
      <charset val="128"/>
    </font>
    <font>
      <sz val="6"/>
      <name val="游ゴシック"/>
      <family val="3"/>
      <charset val="128"/>
      <scheme val="minor"/>
    </font>
    <font>
      <sz val="11"/>
      <name val="ＭＳ Ｐゴシック"/>
      <family val="3"/>
      <charset val="128"/>
    </font>
    <font>
      <b/>
      <sz val="14"/>
      <color theme="1"/>
      <name val="ＭＳ Ｐゴシック"/>
      <family val="3"/>
      <charset val="128"/>
    </font>
    <font>
      <sz val="10"/>
      <color rgb="FF7030A0"/>
      <name val="ＭＳ Ｐゴシック"/>
      <family val="3"/>
      <charset val="128"/>
    </font>
    <font>
      <sz val="10"/>
      <name val="ＭＳ Ｐゴシック"/>
      <family val="3"/>
      <charset val="128"/>
    </font>
    <font>
      <sz val="18"/>
      <name val="ＭＳ Ｐゴシック"/>
      <family val="3"/>
      <charset val="128"/>
    </font>
    <font>
      <b/>
      <sz val="16"/>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s>
  <borders count="57">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top style="hair">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bottom style="hair">
        <color indexed="64"/>
      </bottom>
      <diagonal/>
    </border>
    <border>
      <left/>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bottom/>
      <diagonal/>
    </border>
    <border>
      <left/>
      <right style="medium">
        <color rgb="FF000000"/>
      </right>
      <top/>
      <bottom/>
      <diagonal/>
    </border>
    <border>
      <left style="medium">
        <color indexed="64"/>
      </left>
      <right style="medium">
        <color indexed="64"/>
      </right>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s>
  <cellStyleXfs count="1">
    <xf numFmtId="0" fontId="0" fillId="0" borderId="0">
      <alignment vertical="center"/>
    </xf>
  </cellStyleXfs>
  <cellXfs count="342">
    <xf numFmtId="0" fontId="0" fillId="0" borderId="0" xfId="0">
      <alignment vertical="center"/>
    </xf>
    <xf numFmtId="0" fontId="2" fillId="0" borderId="0" xfId="0" applyFont="1">
      <alignment vertical="center"/>
    </xf>
    <xf numFmtId="0" fontId="2" fillId="0" borderId="15" xfId="0" applyFont="1" applyBorder="1" applyAlignment="1">
      <alignment horizontal="center"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5" fillId="0" borderId="7" xfId="0" applyFont="1" applyBorder="1" applyAlignment="1">
      <alignment horizontal="justify" vertical="center" wrapText="1"/>
    </xf>
    <xf numFmtId="0" fontId="5" fillId="2"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justify" vertical="center" wrapText="1"/>
    </xf>
    <xf numFmtId="0" fontId="5" fillId="0" borderId="6" xfId="0" applyFont="1" applyBorder="1" applyAlignment="1">
      <alignment horizontal="justify" vertical="center" wrapText="1"/>
    </xf>
    <xf numFmtId="0" fontId="5" fillId="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justify" vertical="center" wrapText="1"/>
    </xf>
    <xf numFmtId="0" fontId="5" fillId="0" borderId="28" xfId="0" applyFont="1" applyBorder="1" applyAlignment="1">
      <alignment horizontal="center" vertical="center" wrapText="1"/>
    </xf>
    <xf numFmtId="0" fontId="5" fillId="2" borderId="28" xfId="0" applyFont="1" applyFill="1" applyBorder="1" applyAlignment="1">
      <alignment horizontal="center" vertical="center" wrapText="1"/>
    </xf>
    <xf numFmtId="0" fontId="5" fillId="0" borderId="5" xfId="0" applyFont="1" applyBorder="1" applyAlignment="1">
      <alignment horizontal="justify" vertical="center" wrapText="1"/>
    </xf>
    <xf numFmtId="0" fontId="5" fillId="0" borderId="0" xfId="0" applyFont="1">
      <alignment vertical="center"/>
    </xf>
    <xf numFmtId="0" fontId="5" fillId="0" borderId="14" xfId="0" applyFont="1" applyBorder="1">
      <alignment vertical="center"/>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2" borderId="1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lignment horizontal="center" vertical="center"/>
    </xf>
    <xf numFmtId="0" fontId="5" fillId="2" borderId="32"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3" borderId="29" xfId="0" applyFont="1" applyFill="1" applyBorder="1" applyAlignment="1">
      <alignment horizontal="center" vertical="center" wrapText="1"/>
    </xf>
    <xf numFmtId="0" fontId="5" fillId="0" borderId="14" xfId="0" applyFont="1" applyBorder="1" applyAlignment="1">
      <alignment vertical="top" wrapText="1"/>
    </xf>
    <xf numFmtId="0" fontId="2" fillId="0" borderId="15" xfId="0" applyFont="1" applyBorder="1" applyAlignment="1">
      <alignment horizontal="justify" vertical="center"/>
    </xf>
    <xf numFmtId="0" fontId="9" fillId="0" borderId="0" xfId="0" applyFont="1" applyAlignment="1">
      <alignment vertical="center" wrapText="1"/>
    </xf>
    <xf numFmtId="0" fontId="10" fillId="0" borderId="0" xfId="0" applyFont="1" applyAlignment="1">
      <alignment horizontal="left" vertical="center"/>
    </xf>
    <xf numFmtId="0" fontId="3" fillId="0" borderId="0" xfId="0" applyFont="1">
      <alignment vertical="center"/>
    </xf>
    <xf numFmtId="0" fontId="2" fillId="0" borderId="15" xfId="0" applyFont="1" applyBorder="1" applyAlignment="1">
      <alignment horizontal="center" vertical="center" textRotation="255"/>
    </xf>
    <xf numFmtId="0" fontId="9" fillId="0" borderId="0" xfId="0" applyFont="1" applyAlignment="1">
      <alignment horizontal="left" vertical="center"/>
    </xf>
    <xf numFmtId="0" fontId="2" fillId="0" borderId="37" xfId="0" applyFont="1" applyBorder="1" applyAlignment="1">
      <alignment horizontal="justify" vertical="center" wrapText="1"/>
    </xf>
    <xf numFmtId="0" fontId="2" fillId="0" borderId="37" xfId="0" applyFont="1" applyBorder="1" applyAlignment="1">
      <alignment vertical="center" wrapText="1"/>
    </xf>
    <xf numFmtId="0" fontId="2" fillId="0" borderId="37" xfId="0" applyFont="1" applyBorder="1" applyAlignment="1">
      <alignment horizontal="center" vertical="center" wrapText="1"/>
    </xf>
    <xf numFmtId="0" fontId="2" fillId="0" borderId="0" xfId="0" applyFont="1" applyAlignment="1">
      <alignment vertical="center" wrapText="1"/>
    </xf>
    <xf numFmtId="0" fontId="0" fillId="0" borderId="0" xfId="0" applyAlignment="1">
      <alignment vertical="center" wrapText="1"/>
    </xf>
    <xf numFmtId="0" fontId="9" fillId="0" borderId="0" xfId="0" applyFont="1">
      <alignment vertical="center"/>
    </xf>
    <xf numFmtId="0" fontId="2" fillId="0" borderId="15" xfId="0" applyFont="1" applyBorder="1" applyAlignment="1">
      <alignment horizontal="center" vertical="center"/>
    </xf>
    <xf numFmtId="0" fontId="2" fillId="0" borderId="22" xfId="0" applyFont="1" applyBorder="1" applyAlignment="1">
      <alignment horizontal="center" vertical="center" wrapText="1"/>
    </xf>
    <xf numFmtId="3" fontId="2" fillId="0" borderId="15" xfId="0" applyNumberFormat="1" applyFont="1" applyBorder="1" applyAlignment="1">
      <alignment vertical="center" wrapText="1"/>
    </xf>
    <xf numFmtId="3" fontId="2" fillId="0" borderId="15" xfId="0" applyNumberFormat="1" applyFont="1" applyBorder="1" applyAlignment="1">
      <alignment horizontal="center" vertical="center" wrapText="1"/>
    </xf>
    <xf numFmtId="0" fontId="2" fillId="0" borderId="15" xfId="0" applyFont="1" applyBorder="1" applyAlignment="1">
      <alignment horizontal="center" vertical="center" shrinkToFit="1"/>
    </xf>
    <xf numFmtId="0" fontId="5" fillId="0" borderId="5"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8" xfId="0" applyFont="1" applyBorder="1" applyAlignment="1">
      <alignment horizontal="center" vertical="center" wrapText="1"/>
    </xf>
    <xf numFmtId="0" fontId="5" fillId="2" borderId="45" xfId="0" applyFont="1" applyFill="1" applyBorder="1" applyAlignment="1">
      <alignment horizontal="center" vertical="center" wrapText="1"/>
    </xf>
    <xf numFmtId="3" fontId="2" fillId="2" borderId="15" xfId="0" applyNumberFormat="1" applyFont="1" applyFill="1" applyBorder="1" applyAlignment="1">
      <alignment vertical="center" wrapText="1"/>
    </xf>
    <xf numFmtId="3" fontId="2" fillId="0" borderId="15" xfId="0" applyNumberFormat="1" applyFont="1" applyBorder="1" applyAlignment="1">
      <alignment horizontal="center"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5" fillId="0" borderId="14" xfId="0" applyFont="1" applyBorder="1" applyAlignment="1">
      <alignment vertical="center" wrapText="1"/>
    </xf>
    <xf numFmtId="0" fontId="5" fillId="0" borderId="1" xfId="0" applyFont="1" applyBorder="1">
      <alignment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4" xfId="0" applyFont="1" applyBorder="1" applyAlignment="1">
      <alignment horizontal="center" vertical="center" wrapText="1"/>
    </xf>
    <xf numFmtId="0" fontId="2" fillId="0" borderId="15" xfId="0" applyFont="1" applyBorder="1" applyAlignment="1">
      <alignment horizontal="justify" vertical="center" wrapText="1"/>
    </xf>
    <xf numFmtId="0" fontId="5" fillId="0" borderId="33" xfId="0" applyFont="1" applyBorder="1" applyAlignment="1">
      <alignment horizontal="justify" vertical="center" wrapText="1"/>
    </xf>
    <xf numFmtId="3" fontId="2" fillId="0" borderId="19" xfId="0" applyNumberFormat="1" applyFont="1" applyBorder="1" applyAlignment="1">
      <alignment horizontal="right" vertical="center" wrapText="1"/>
    </xf>
    <xf numFmtId="3" fontId="2" fillId="0" borderId="15" xfId="0" applyNumberFormat="1" applyFont="1" applyBorder="1" applyAlignment="1">
      <alignment horizontal="right" vertical="center" wrapText="1"/>
    </xf>
    <xf numFmtId="3" fontId="2" fillId="2" borderId="15" xfId="0" applyNumberFormat="1" applyFont="1" applyFill="1" applyBorder="1" applyAlignment="1">
      <alignment horizontal="right" vertical="center" wrapText="1"/>
    </xf>
    <xf numFmtId="0" fontId="5" fillId="0" borderId="23" xfId="0" applyFont="1" applyBorder="1" applyAlignment="1">
      <alignment horizontal="justify" vertical="center" wrapText="1"/>
    </xf>
    <xf numFmtId="0" fontId="5" fillId="0" borderId="45" xfId="0" applyFont="1" applyBorder="1" applyAlignment="1">
      <alignment horizontal="justify" vertical="center" wrapText="1"/>
    </xf>
    <xf numFmtId="0" fontId="5" fillId="0" borderId="47" xfId="0" applyFont="1" applyBorder="1" applyAlignment="1">
      <alignment horizontal="left" vertical="center" wrapText="1"/>
    </xf>
    <xf numFmtId="0" fontId="5" fillId="3" borderId="45" xfId="0" applyFont="1" applyFill="1" applyBorder="1" applyAlignment="1">
      <alignment horizontal="center" vertical="center" wrapText="1"/>
    </xf>
    <xf numFmtId="0" fontId="5" fillId="0" borderId="30" xfId="0" applyFont="1" applyBorder="1" applyAlignment="1">
      <alignment horizontal="center" vertical="center" wrapText="1"/>
    </xf>
    <xf numFmtId="0" fontId="5" fillId="3" borderId="32" xfId="0" applyFont="1" applyFill="1" applyBorder="1" applyAlignment="1">
      <alignment horizontal="center" vertical="center" wrapText="1"/>
    </xf>
    <xf numFmtId="0" fontId="5" fillId="0" borderId="3" xfId="0" applyFont="1" applyBorder="1" applyAlignment="1">
      <alignment horizontal="justify" vertical="center" wrapText="1"/>
    </xf>
    <xf numFmtId="0" fontId="5" fillId="0" borderId="0" xfId="0" applyFont="1" applyAlignment="1">
      <alignment horizontal="center" vertical="center"/>
    </xf>
    <xf numFmtId="0" fontId="5" fillId="3" borderId="27" xfId="0" applyFont="1" applyFill="1" applyBorder="1" applyAlignment="1">
      <alignment horizontal="center" vertical="center" wrapText="1"/>
    </xf>
    <xf numFmtId="0" fontId="2" fillId="0" borderId="15" xfId="0" applyFont="1" applyBorder="1" applyAlignment="1">
      <alignment vertical="center" textRotation="255" shrinkToFit="1"/>
    </xf>
    <xf numFmtId="3" fontId="2" fillId="0" borderId="0" xfId="0" applyNumberFormat="1" applyFont="1" applyAlignment="1">
      <alignment horizontal="right" vertical="center" wrapText="1"/>
    </xf>
    <xf numFmtId="176" fontId="2" fillId="0" borderId="15" xfId="0" applyNumberFormat="1" applyFont="1" applyBorder="1" applyAlignment="1">
      <alignment vertical="center" wrapText="1"/>
    </xf>
    <xf numFmtId="0" fontId="5" fillId="0" borderId="50" xfId="0" applyFont="1" applyBorder="1" applyAlignment="1">
      <alignment vertical="center" wrapText="1"/>
    </xf>
    <xf numFmtId="0" fontId="5" fillId="0" borderId="0" xfId="0" applyFont="1" applyBorder="1">
      <alignment vertical="center"/>
    </xf>
    <xf numFmtId="0" fontId="5" fillId="0" borderId="50" xfId="0" applyFont="1" applyBorder="1">
      <alignment vertical="center"/>
    </xf>
    <xf numFmtId="0" fontId="5" fillId="0" borderId="56"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vertical="center" wrapText="1"/>
    </xf>
    <xf numFmtId="0" fontId="5" fillId="0" borderId="2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0" xfId="0" applyFont="1" applyAlignment="1">
      <alignment horizontal="right"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horizontal="center" vertical="center" wrapText="1"/>
    </xf>
    <xf numFmtId="0" fontId="9" fillId="0" borderId="0" xfId="0" applyFont="1" applyAlignment="1">
      <alignment horizontal="right" vertical="center"/>
    </xf>
    <xf numFmtId="0" fontId="12" fillId="0" borderId="0" xfId="0" applyFont="1">
      <alignment vertical="center"/>
    </xf>
    <xf numFmtId="0" fontId="12" fillId="0" borderId="3" xfId="0" applyFont="1" applyFill="1" applyBorder="1" applyAlignment="1">
      <alignment horizontal="center" vertical="center" wrapText="1"/>
    </xf>
    <xf numFmtId="0" fontId="12" fillId="0" borderId="7" xfId="0" applyFont="1" applyFill="1" applyBorder="1" applyAlignment="1">
      <alignment horizontal="justify" vertical="center" wrapText="1"/>
    </xf>
    <xf numFmtId="0" fontId="12" fillId="0" borderId="7" xfId="0" applyFont="1" applyBorder="1" applyAlignment="1">
      <alignment horizontal="center" vertical="center" wrapText="1"/>
    </xf>
    <xf numFmtId="0" fontId="12" fillId="2" borderId="7" xfId="0" applyFont="1" applyFill="1" applyBorder="1" applyAlignment="1">
      <alignment horizontal="center" vertical="center" wrapText="1"/>
    </xf>
    <xf numFmtId="0" fontId="12" fillId="0" borderId="9"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0" borderId="55" xfId="0" applyFont="1" applyBorder="1">
      <alignment vertical="center"/>
    </xf>
    <xf numFmtId="0" fontId="12" fillId="0" borderId="7"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50" xfId="0" applyFont="1" applyFill="1" applyBorder="1">
      <alignment vertical="center"/>
    </xf>
    <xf numFmtId="0" fontId="12" fillId="0" borderId="14" xfId="0" applyFont="1" applyFill="1" applyBorder="1" applyAlignment="1">
      <alignment horizontal="center" vertical="center" wrapText="1"/>
    </xf>
    <xf numFmtId="0" fontId="12" fillId="0" borderId="14" xfId="0" applyFont="1" applyFill="1" applyBorder="1" applyAlignment="1">
      <alignment horizontal="justify" vertical="center" wrapText="1"/>
    </xf>
    <xf numFmtId="0" fontId="12" fillId="0" borderId="14"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vertical="center" wrapText="1"/>
    </xf>
    <xf numFmtId="0" fontId="12" fillId="0" borderId="2" xfId="0" applyFont="1" applyBorder="1" applyAlignment="1">
      <alignment horizontal="justify" vertical="center" wrapText="1"/>
    </xf>
    <xf numFmtId="0" fontId="12" fillId="0" borderId="1" xfId="0" applyFont="1" applyBorder="1" applyAlignment="1">
      <alignment horizontal="center" vertical="center" wrapText="1"/>
    </xf>
    <xf numFmtId="0" fontId="12" fillId="2" borderId="6" xfId="0" applyFont="1" applyFill="1" applyBorder="1" applyAlignment="1">
      <alignment horizontal="center" vertical="center" wrapText="1"/>
    </xf>
    <xf numFmtId="0" fontId="12" fillId="0" borderId="12" xfId="0" applyFont="1" applyBorder="1" applyAlignment="1">
      <alignment horizontal="center" vertical="center" wrapText="1"/>
    </xf>
    <xf numFmtId="0" fontId="12" fillId="2" borderId="2" xfId="0" applyFont="1" applyFill="1" applyBorder="1" applyAlignment="1">
      <alignment horizontal="center" vertical="center" wrapText="1"/>
    </xf>
    <xf numFmtId="0" fontId="12" fillId="0" borderId="13"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45" xfId="0" applyFont="1" applyBorder="1" applyAlignment="1">
      <alignment horizontal="justify" vertical="center" wrapText="1"/>
    </xf>
    <xf numFmtId="0" fontId="12" fillId="0" borderId="46" xfId="0" applyFont="1" applyBorder="1" applyAlignment="1">
      <alignment horizontal="center" vertical="center" wrapText="1"/>
    </xf>
    <xf numFmtId="0" fontId="12" fillId="2" borderId="45" xfId="0" applyFont="1" applyFill="1" applyBorder="1" applyAlignment="1">
      <alignment horizontal="center" vertical="center" wrapText="1"/>
    </xf>
    <xf numFmtId="0" fontId="12" fillId="0" borderId="47" xfId="0" applyFont="1" applyBorder="1" applyAlignment="1">
      <alignment horizontal="left" vertical="center" wrapText="1"/>
    </xf>
    <xf numFmtId="0" fontId="12" fillId="3" borderId="45" xfId="0" applyFont="1" applyFill="1" applyBorder="1" applyAlignment="1">
      <alignment horizontal="center" vertical="center" wrapText="1"/>
    </xf>
    <xf numFmtId="0" fontId="12" fillId="0" borderId="48" xfId="0" applyFont="1" applyBorder="1" applyAlignment="1">
      <alignment horizontal="center" vertical="center" wrapText="1"/>
    </xf>
    <xf numFmtId="0" fontId="12" fillId="0" borderId="23" xfId="0" applyFont="1" applyBorder="1" applyAlignment="1">
      <alignment horizontal="justify" vertical="center" wrapText="1"/>
    </xf>
    <xf numFmtId="0" fontId="12" fillId="0" borderId="26" xfId="0" applyFont="1" applyBorder="1" applyAlignment="1">
      <alignment horizontal="center" vertical="center" wrapText="1"/>
    </xf>
    <xf numFmtId="0" fontId="12" fillId="0" borderId="14" xfId="0" applyFont="1" applyBorder="1" applyAlignment="1">
      <alignment horizontal="justify" vertical="center" wrapText="1"/>
    </xf>
    <xf numFmtId="0" fontId="12" fillId="2" borderId="14" xfId="0" applyFont="1" applyFill="1" applyBorder="1" applyAlignment="1">
      <alignment horizontal="center" vertical="center" wrapText="1"/>
    </xf>
    <xf numFmtId="0" fontId="12" fillId="0" borderId="14" xfId="0" applyFont="1" applyFill="1" applyBorder="1" applyAlignment="1">
      <alignment vertical="center" wrapText="1"/>
    </xf>
    <xf numFmtId="0" fontId="12" fillId="0" borderId="29" xfId="0" applyFont="1" applyBorder="1" applyAlignment="1">
      <alignment horizontal="center" vertical="center" wrapText="1"/>
    </xf>
    <xf numFmtId="0" fontId="12" fillId="2" borderId="32" xfId="0" applyFont="1" applyFill="1" applyBorder="1" applyAlignment="1">
      <alignment horizontal="center" vertical="center" wrapText="1"/>
    </xf>
    <xf numFmtId="0" fontId="12" fillId="0" borderId="30" xfId="0" applyFont="1" applyBorder="1" applyAlignment="1">
      <alignment horizontal="center" vertical="center" wrapText="1"/>
    </xf>
    <xf numFmtId="0" fontId="12" fillId="3" borderId="3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 xfId="0" applyFont="1" applyFill="1" applyBorder="1" applyAlignment="1">
      <alignment vertical="center" wrapText="1"/>
    </xf>
    <xf numFmtId="0" fontId="12" fillId="0" borderId="5" xfId="0" applyFont="1" applyBorder="1" applyAlignment="1">
      <alignment horizontal="justify" vertical="center" wrapText="1"/>
    </xf>
    <xf numFmtId="0" fontId="12" fillId="3" borderId="29" xfId="0" applyFont="1" applyFill="1" applyBorder="1" applyAlignment="1">
      <alignment horizontal="center" vertical="center" wrapText="1"/>
    </xf>
    <xf numFmtId="0" fontId="12" fillId="0" borderId="56" xfId="0" applyFont="1" applyBorder="1" applyAlignment="1">
      <alignment horizontal="center" vertical="center" wrapText="1"/>
    </xf>
    <xf numFmtId="0" fontId="12" fillId="0" borderId="0" xfId="0" applyFont="1" applyBorder="1">
      <alignment vertical="center"/>
    </xf>
    <xf numFmtId="0" fontId="5" fillId="0" borderId="0" xfId="0" applyFont="1" applyAlignment="1">
      <alignment horizontal="center" vertical="center" wrapText="1"/>
    </xf>
    <xf numFmtId="0" fontId="2" fillId="0" borderId="22" xfId="0" applyFont="1" applyBorder="1" applyAlignment="1">
      <alignment horizontal="justify" vertical="center"/>
    </xf>
    <xf numFmtId="0" fontId="2" fillId="0" borderId="0" xfId="0" applyFont="1" applyAlignment="1">
      <alignment horizontal="left" vertical="center"/>
    </xf>
    <xf numFmtId="0" fontId="2" fillId="0" borderId="22" xfId="0" applyFont="1" applyBorder="1" applyAlignment="1">
      <alignment horizontal="center" vertical="center" wrapText="1"/>
    </xf>
    <xf numFmtId="0" fontId="9" fillId="0" borderId="0" xfId="0" applyFont="1" applyAlignment="1">
      <alignment horizontal="left" vertical="center"/>
    </xf>
    <xf numFmtId="0" fontId="12" fillId="0" borderId="14" xfId="0" quotePrefix="1" applyFont="1" applyFill="1" applyBorder="1" applyAlignment="1">
      <alignment horizontal="center" vertical="center" wrapText="1"/>
    </xf>
    <xf numFmtId="0" fontId="5" fillId="0" borderId="32" xfId="0" applyFont="1" applyBorder="1" applyAlignment="1">
      <alignment horizontal="center" vertical="center" wrapText="1"/>
    </xf>
    <xf numFmtId="0" fontId="14" fillId="0" borderId="18" xfId="0" applyFont="1" applyBorder="1">
      <alignment vertical="center"/>
    </xf>
    <xf numFmtId="0" fontId="10" fillId="0" borderId="0" xfId="0" applyFont="1">
      <alignment vertical="center"/>
    </xf>
    <xf numFmtId="0" fontId="2" fillId="0" borderId="0" xfId="0" applyFont="1" applyBorder="1" applyAlignment="1">
      <alignment vertical="center"/>
    </xf>
    <xf numFmtId="3" fontId="2" fillId="0" borderId="16" xfId="0" applyNumberFormat="1" applyFont="1" applyBorder="1" applyAlignment="1">
      <alignment horizontal="center" vertical="center" wrapText="1"/>
    </xf>
    <xf numFmtId="0" fontId="5" fillId="0" borderId="15" xfId="0" applyFont="1" applyBorder="1" applyAlignment="1">
      <alignment vertical="center" textRotation="255" shrinkToFit="1"/>
    </xf>
    <xf numFmtId="0" fontId="5" fillId="0" borderId="15" xfId="0" applyFont="1" applyBorder="1" applyAlignment="1">
      <alignment horizontal="center" vertical="center" textRotation="255"/>
    </xf>
    <xf numFmtId="0" fontId="9" fillId="0" borderId="15" xfId="0" applyFont="1" applyBorder="1" applyAlignment="1">
      <alignment horizontal="left" vertical="center"/>
    </xf>
    <xf numFmtId="0" fontId="2" fillId="2" borderId="15" xfId="0" applyFont="1" applyFill="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2" fillId="0" borderId="9" xfId="0" applyFont="1" applyBorder="1" applyAlignment="1">
      <alignment vertical="center" wrapText="1"/>
    </xf>
    <xf numFmtId="0" fontId="2" fillId="0" borderId="9" xfId="0" applyFont="1" applyBorder="1" applyAlignment="1">
      <alignment vertical="center"/>
    </xf>
    <xf numFmtId="0" fontId="5" fillId="0" borderId="14" xfId="0" applyFont="1" applyBorder="1" applyAlignment="1">
      <alignment horizontal="center" vertical="center" wrapText="1"/>
    </xf>
    <xf numFmtId="0" fontId="5" fillId="0" borderId="14" xfId="0" applyFont="1" applyBorder="1" applyAlignment="1">
      <alignment horizontal="center" vertical="center" textRotation="255" shrinkToFi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4" xfId="0" applyFont="1" applyBorder="1" applyAlignment="1">
      <alignment vertical="center" wrapText="1"/>
    </xf>
    <xf numFmtId="0" fontId="5" fillId="0" borderId="14" xfId="0" applyFont="1" applyBorder="1" applyAlignment="1">
      <alignment vertical="center"/>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1"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48" xfId="0" applyFont="1" applyBorder="1" applyAlignment="1">
      <alignment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9" xfId="0" applyFont="1" applyBorder="1" applyAlignment="1">
      <alignment horizontal="left" vertical="center" wrapText="1"/>
    </xf>
    <xf numFmtId="0" fontId="5" fillId="0" borderId="30" xfId="0" applyFont="1" applyBorder="1" applyAlignment="1">
      <alignment vertical="center" wrapText="1"/>
    </xf>
    <xf numFmtId="0" fontId="5" fillId="0" borderId="31" xfId="0" applyFont="1" applyBorder="1" applyAlignment="1">
      <alignment vertical="center" wrapText="1"/>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11" xfId="0" applyFont="1" applyBorder="1" applyAlignment="1">
      <alignment horizontal="right" vertical="center" wrapText="1"/>
    </xf>
    <xf numFmtId="0" fontId="5" fillId="0" borderId="8" xfId="0" applyFont="1" applyBorder="1" applyAlignment="1">
      <alignment horizontal="right" vertical="center" wrapText="1"/>
    </xf>
    <xf numFmtId="0" fontId="5" fillId="0" borderId="4" xfId="0" applyFont="1" applyBorder="1" applyAlignment="1">
      <alignment horizontal="right" vertical="center" wrapText="1"/>
    </xf>
    <xf numFmtId="0" fontId="5"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52" xfId="0" applyFont="1" applyBorder="1" applyAlignment="1">
      <alignment vertical="center" wrapText="1"/>
    </xf>
    <xf numFmtId="0" fontId="5" fillId="0" borderId="53" xfId="0" applyFont="1" applyBorder="1" applyAlignment="1">
      <alignment vertical="center" wrapText="1"/>
    </xf>
    <xf numFmtId="0" fontId="5" fillId="0" borderId="54" xfId="0" applyFont="1" applyBorder="1" applyAlignment="1">
      <alignment vertical="center" wrapText="1"/>
    </xf>
    <xf numFmtId="0" fontId="5" fillId="0" borderId="14" xfId="0" applyFont="1" applyBorder="1" applyAlignment="1">
      <alignment horizontal="center" vertical="center" textRotation="255" wrapText="1"/>
    </xf>
    <xf numFmtId="0" fontId="5" fillId="0" borderId="11"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51" xfId="0" applyFont="1" applyBorder="1" applyAlignment="1">
      <alignment vertical="center" wrapText="1"/>
    </xf>
    <xf numFmtId="0" fontId="5" fillId="0" borderId="9" xfId="0" applyFont="1" applyBorder="1" applyAlignment="1">
      <alignment horizontal="right" vertical="center" wrapText="1"/>
    </xf>
    <xf numFmtId="0" fontId="5" fillId="0" borderId="7" xfId="0" applyFont="1" applyBorder="1" applyAlignment="1">
      <alignment horizontal="right" vertical="center" wrapText="1"/>
    </xf>
    <xf numFmtId="0" fontId="5" fillId="0" borderId="3" xfId="0" applyFont="1" applyBorder="1" applyAlignment="1">
      <alignment vertical="center" wrapText="1"/>
    </xf>
    <xf numFmtId="0" fontId="5" fillId="0" borderId="43"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43" xfId="0" applyFont="1" applyBorder="1" applyAlignment="1">
      <alignment horizontal="left" vertical="center" wrapText="1"/>
    </xf>
    <xf numFmtId="0" fontId="5" fillId="0" borderId="44" xfId="0" applyFont="1" applyBorder="1" applyAlignment="1">
      <alignment vertical="center" wrapText="1"/>
    </xf>
    <xf numFmtId="0" fontId="5" fillId="0" borderId="28" xfId="0" applyFont="1" applyBorder="1" applyAlignment="1">
      <alignment vertical="center" wrapText="1"/>
    </xf>
    <xf numFmtId="0" fontId="5" fillId="0" borderId="35"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4" xfId="0" applyFont="1" applyBorder="1" applyAlignment="1">
      <alignment horizontal="center" vertical="center" wrapText="1"/>
    </xf>
    <xf numFmtId="0" fontId="2" fillId="0" borderId="9" xfId="0" applyFont="1" applyBorder="1">
      <alignment vertical="center"/>
    </xf>
    <xf numFmtId="0" fontId="12" fillId="0" borderId="11" xfId="0" applyFont="1" applyBorder="1" applyAlignment="1">
      <alignment horizontal="right" vertical="center" wrapText="1"/>
    </xf>
    <xf numFmtId="0" fontId="12" fillId="0" borderId="9" xfId="0" applyFont="1" applyBorder="1" applyAlignment="1">
      <alignment horizontal="right" vertical="center" wrapText="1"/>
    </xf>
    <xf numFmtId="0" fontId="12" fillId="0" borderId="7" xfId="0" applyFont="1" applyBorder="1" applyAlignment="1">
      <alignment horizontal="right" vertical="center" wrapText="1"/>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9" xfId="0" applyFont="1" applyBorder="1" applyAlignment="1">
      <alignment horizontal="left" vertical="center" wrapText="1"/>
    </xf>
    <xf numFmtId="0" fontId="12" fillId="0" borderId="30" xfId="0" applyFont="1" applyBorder="1" applyAlignment="1">
      <alignment vertical="center" wrapText="1"/>
    </xf>
    <xf numFmtId="0" fontId="12" fillId="0" borderId="31" xfId="0" applyFont="1" applyBorder="1" applyAlignment="1">
      <alignment vertical="center" wrapText="1"/>
    </xf>
    <xf numFmtId="0" fontId="12" fillId="0" borderId="29" xfId="0" applyFont="1" applyBorder="1" applyAlignment="1">
      <alignment horizontal="center" vertical="center" wrapText="1"/>
    </xf>
    <xf numFmtId="0" fontId="12" fillId="0" borderId="31" xfId="0" applyFont="1" applyBorder="1" applyAlignment="1">
      <alignment horizontal="center" vertical="center" wrapText="1"/>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3" fillId="0" borderId="0" xfId="0" applyFont="1" applyAlignment="1">
      <alignment horizontal="center" vertical="center" wrapText="1"/>
    </xf>
    <xf numFmtId="0" fontId="13" fillId="0" borderId="0" xfId="0" applyFont="1" applyAlignment="1">
      <alignment vertical="center" wrapText="1"/>
    </xf>
    <xf numFmtId="0" fontId="9" fillId="0" borderId="9" xfId="0" applyFont="1" applyBorder="1" applyAlignment="1">
      <alignment vertical="center" wrapText="1"/>
    </xf>
    <xf numFmtId="0" fontId="9" fillId="0" borderId="9" xfId="0" applyFont="1" applyBorder="1" applyAlignment="1">
      <alignment vertical="center"/>
    </xf>
    <xf numFmtId="0" fontId="12" fillId="0" borderId="14" xfId="0" applyFont="1" applyBorder="1" applyAlignment="1">
      <alignment horizontal="center" vertical="center" textRotation="255" wrapText="1"/>
    </xf>
    <xf numFmtId="0" fontId="12" fillId="0" borderId="14" xfId="0" applyFont="1" applyBorder="1" applyAlignment="1">
      <alignment horizontal="center" vertical="center" wrapText="1"/>
    </xf>
    <xf numFmtId="0" fontId="12" fillId="0" borderId="14" xfId="0" applyFont="1" applyBorder="1" applyAlignment="1">
      <alignment horizontal="center" vertical="center" textRotation="255" shrinkToFit="1"/>
    </xf>
    <xf numFmtId="0" fontId="12" fillId="0" borderId="46" xfId="0" applyFont="1" applyBorder="1" applyAlignment="1">
      <alignment horizontal="left" vertical="top" wrapText="1"/>
    </xf>
    <xf numFmtId="0" fontId="12" fillId="0" borderId="47" xfId="0" applyFont="1" applyBorder="1" applyAlignment="1">
      <alignment vertical="top" wrapText="1"/>
    </xf>
    <xf numFmtId="0" fontId="12" fillId="0" borderId="48" xfId="0" applyFont="1" applyBorder="1" applyAlignment="1">
      <alignment vertical="top" wrapText="1"/>
    </xf>
    <xf numFmtId="0" fontId="12" fillId="0" borderId="1" xfId="0" applyFont="1" applyBorder="1" applyAlignment="1">
      <alignment vertical="center" wrapText="1"/>
    </xf>
    <xf numFmtId="0" fontId="12" fillId="0" borderId="2" xfId="0" applyFont="1" applyBorder="1" applyAlignment="1">
      <alignment vertical="center" wrapText="1"/>
    </xf>
    <xf numFmtId="0" fontId="12" fillId="0" borderId="3" xfId="0" applyFont="1" applyBorder="1" applyAlignment="1">
      <alignment vertical="center" wrapText="1"/>
    </xf>
    <xf numFmtId="0" fontId="12" fillId="0" borderId="52" xfId="0" applyFont="1" applyBorder="1" applyAlignment="1">
      <alignment vertical="center" wrapText="1"/>
    </xf>
    <xf numFmtId="0" fontId="12" fillId="0" borderId="53" xfId="0" applyFont="1" applyBorder="1" applyAlignment="1">
      <alignment vertical="center" wrapText="1"/>
    </xf>
    <xf numFmtId="0" fontId="12" fillId="0" borderId="54" xfId="0" applyFont="1" applyBorder="1" applyAlignment="1">
      <alignment vertical="center" wrapText="1"/>
    </xf>
    <xf numFmtId="0" fontId="2" fillId="0" borderId="16" xfId="0" applyFont="1" applyBorder="1" applyAlignment="1">
      <alignment horizontal="right" vertical="center" wrapText="1"/>
    </xf>
    <xf numFmtId="0" fontId="2" fillId="0" borderId="20" xfId="0" applyFont="1" applyBorder="1" applyAlignment="1">
      <alignment vertical="center" wrapText="1"/>
    </xf>
    <xf numFmtId="0" fontId="2" fillId="0" borderId="17" xfId="0" applyFont="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2" fillId="0" borderId="0" xfId="0" applyFont="1" applyAlignment="1">
      <alignment vertical="top" wrapText="1"/>
    </xf>
    <xf numFmtId="0" fontId="2" fillId="0" borderId="15" xfId="0" applyFont="1" applyBorder="1" applyAlignment="1">
      <alignment vertical="center" textRotation="255"/>
    </xf>
    <xf numFmtId="0" fontId="2" fillId="0" borderId="16"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16" xfId="0" applyFont="1" applyBorder="1" applyAlignment="1">
      <alignment vertical="center" wrapText="1"/>
    </xf>
    <xf numFmtId="0" fontId="2" fillId="0" borderId="0" xfId="0" applyFont="1" applyAlignment="1">
      <alignment horizontal="right" vertical="center"/>
    </xf>
    <xf numFmtId="0" fontId="0" fillId="0" borderId="0" xfId="0" applyAlignment="1">
      <alignment horizontal="right" vertical="center"/>
    </xf>
    <xf numFmtId="0" fontId="3" fillId="0" borderId="0" xfId="0" applyFont="1" applyAlignment="1">
      <alignment horizontal="center" vertical="center"/>
    </xf>
    <xf numFmtId="0" fontId="4" fillId="0" borderId="0" xfId="0" applyFont="1" applyAlignment="1">
      <alignment vertical="center"/>
    </xf>
    <xf numFmtId="0" fontId="2" fillId="0" borderId="16"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176" fontId="2" fillId="0" borderId="16" xfId="0" applyNumberFormat="1" applyFont="1" applyBorder="1" applyAlignment="1">
      <alignment vertical="center"/>
    </xf>
    <xf numFmtId="176" fontId="2" fillId="0" borderId="20" xfId="0" applyNumberFormat="1" applyFont="1" applyBorder="1" applyAlignment="1">
      <alignment vertical="center"/>
    </xf>
    <xf numFmtId="176" fontId="2" fillId="0" borderId="17" xfId="0" applyNumberFormat="1" applyFont="1" applyBorder="1" applyAlignment="1">
      <alignment vertical="center"/>
    </xf>
    <xf numFmtId="176" fontId="2" fillId="0" borderId="16" xfId="0" applyNumberFormat="1" applyFont="1" applyBorder="1" applyAlignment="1">
      <alignment vertical="center" wrapText="1"/>
    </xf>
    <xf numFmtId="176" fontId="2" fillId="0" borderId="20" xfId="0" applyNumberFormat="1" applyFont="1" applyBorder="1" applyAlignment="1">
      <alignment vertical="center" wrapText="1"/>
    </xf>
    <xf numFmtId="176" fontId="2" fillId="0" borderId="17" xfId="0" applyNumberFormat="1" applyFont="1" applyBorder="1" applyAlignment="1">
      <alignment vertical="center" wrapText="1"/>
    </xf>
    <xf numFmtId="0" fontId="2" fillId="0" borderId="20" xfId="0" applyFont="1" applyBorder="1" applyAlignment="1">
      <alignment horizontal="right" vertical="center" wrapText="1"/>
    </xf>
    <xf numFmtId="0" fontId="2" fillId="0" borderId="17" xfId="0" applyFont="1" applyBorder="1" applyAlignment="1">
      <alignment horizontal="right" vertical="center" wrapText="1"/>
    </xf>
    <xf numFmtId="176" fontId="2" fillId="0" borderId="16" xfId="0" applyNumberFormat="1" applyFont="1" applyBorder="1" applyAlignment="1">
      <alignment horizontal="left" vertical="center" wrapText="1"/>
    </xf>
    <xf numFmtId="176" fontId="2" fillId="0" borderId="20" xfId="0" applyNumberFormat="1" applyFont="1" applyBorder="1" applyAlignment="1">
      <alignment horizontal="left" vertical="center" wrapText="1"/>
    </xf>
    <xf numFmtId="176" fontId="2" fillId="0" borderId="17" xfId="0" applyNumberFormat="1" applyFont="1" applyBorder="1" applyAlignment="1">
      <alignment horizontal="left" vertical="center" wrapText="1"/>
    </xf>
    <xf numFmtId="176" fontId="2" fillId="0" borderId="16" xfId="0" applyNumberFormat="1" applyFont="1" applyBorder="1" applyAlignment="1">
      <alignment horizontal="left" vertical="center"/>
    </xf>
    <xf numFmtId="176" fontId="2" fillId="0" borderId="20" xfId="0" applyNumberFormat="1" applyFont="1" applyBorder="1" applyAlignment="1">
      <alignment horizontal="left" vertical="center"/>
    </xf>
    <xf numFmtId="176" fontId="2" fillId="0" borderId="17" xfId="0" applyNumberFormat="1" applyFont="1" applyBorder="1" applyAlignment="1">
      <alignment horizontal="left" vertical="center"/>
    </xf>
    <xf numFmtId="0" fontId="5" fillId="0" borderId="22" xfId="0" applyFont="1" applyBorder="1" applyAlignment="1">
      <alignment horizontal="center" vertical="center" textRotation="255"/>
    </xf>
    <xf numFmtId="0" fontId="5" fillId="0" borderId="19" xfId="0" applyFont="1" applyBorder="1" applyAlignment="1">
      <alignment horizontal="center" vertical="center" textRotation="255"/>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3" fontId="2" fillId="0" borderId="16" xfId="0" applyNumberFormat="1" applyFont="1" applyBorder="1" applyAlignment="1">
      <alignment horizontal="left" vertical="center" wrapText="1"/>
    </xf>
    <xf numFmtId="3" fontId="2" fillId="0" borderId="20" xfId="0" applyNumberFormat="1" applyFont="1" applyBorder="1" applyAlignment="1">
      <alignment horizontal="left" vertical="center" wrapText="1"/>
    </xf>
    <xf numFmtId="3" fontId="2" fillId="0" borderId="17" xfId="0" applyNumberFormat="1" applyFont="1" applyBorder="1" applyAlignment="1">
      <alignment horizontal="left" vertical="center" wrapText="1"/>
    </xf>
    <xf numFmtId="0" fontId="2" fillId="0" borderId="15" xfId="0" applyFont="1" applyBorder="1" applyAlignment="1">
      <alignment horizontal="left"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9" fillId="0" borderId="0" xfId="0" applyFont="1" applyAlignment="1">
      <alignment horizontal="left" vertical="center"/>
    </xf>
    <xf numFmtId="0" fontId="2" fillId="0" borderId="15"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vertical="top" wrapText="1"/>
    </xf>
    <xf numFmtId="0" fontId="2" fillId="0" borderId="16" xfId="0" applyFont="1" applyBorder="1" applyAlignment="1">
      <alignment horizontal="left" vertical="center"/>
    </xf>
    <xf numFmtId="0" fontId="2" fillId="0" borderId="20" xfId="0" applyFont="1" applyBorder="1" applyAlignment="1">
      <alignment horizontal="left" vertical="center"/>
    </xf>
    <xf numFmtId="0" fontId="2" fillId="0" borderId="17" xfId="0" applyFont="1" applyBorder="1" applyAlignment="1">
      <alignment horizontal="left" vertical="center"/>
    </xf>
    <xf numFmtId="0" fontId="9" fillId="0" borderId="15" xfId="0" applyFont="1" applyBorder="1" applyAlignment="1">
      <alignment horizontal="left" vertical="center" wrapText="1"/>
    </xf>
    <xf numFmtId="0" fontId="9" fillId="0" borderId="15" xfId="0" applyFont="1" applyBorder="1" applyAlignment="1">
      <alignment horizontal="left" vertical="center"/>
    </xf>
    <xf numFmtId="0" fontId="2" fillId="0" borderId="20" xfId="0" applyFont="1" applyBorder="1" applyAlignment="1">
      <alignment horizontal="left" vertical="center" wrapText="1"/>
    </xf>
    <xf numFmtId="0" fontId="2" fillId="0" borderId="38" xfId="0" applyFont="1" applyBorder="1" applyAlignment="1">
      <alignment horizontal="left" vertical="center" wrapText="1"/>
    </xf>
    <xf numFmtId="0" fontId="2" fillId="0" borderId="39" xfId="0" applyFont="1" applyBorder="1" applyAlignment="1">
      <alignment horizontal="left" vertical="center"/>
    </xf>
    <xf numFmtId="0" fontId="2" fillId="0" borderId="16" xfId="0" applyFont="1" applyBorder="1" applyAlignment="1">
      <alignment horizontal="justify" vertical="center" shrinkToFit="1"/>
    </xf>
    <xf numFmtId="0" fontId="2" fillId="0" borderId="17" xfId="0" applyFont="1" applyBorder="1" applyAlignment="1">
      <alignment vertical="center" shrinkToFit="1"/>
    </xf>
    <xf numFmtId="0" fontId="5" fillId="0" borderId="15" xfId="0" applyFont="1" applyBorder="1" applyAlignment="1">
      <alignment vertical="center" textRotation="255"/>
    </xf>
    <xf numFmtId="0" fontId="2" fillId="0" borderId="0" xfId="0" applyFont="1" applyAlignment="1">
      <alignment vertical="center" wrapText="1"/>
    </xf>
    <xf numFmtId="0" fontId="2" fillId="0" borderId="15" xfId="0" applyFont="1" applyBorder="1" applyAlignment="1">
      <alignment vertical="center"/>
    </xf>
    <xf numFmtId="0" fontId="2" fillId="0" borderId="16" xfId="0" applyFont="1" applyBorder="1" applyAlignment="1">
      <alignment vertical="center"/>
    </xf>
    <xf numFmtId="0" fontId="2" fillId="0" borderId="20" xfId="0" applyFont="1" applyBorder="1" applyAlignment="1">
      <alignment vertical="center"/>
    </xf>
    <xf numFmtId="0" fontId="2" fillId="0" borderId="17" xfId="0" applyFont="1" applyBorder="1" applyAlignment="1">
      <alignment vertical="center"/>
    </xf>
    <xf numFmtId="0" fontId="2" fillId="0" borderId="22" xfId="0" applyFont="1" applyBorder="1" applyAlignment="1">
      <alignment horizontal="center" vertical="center"/>
    </xf>
    <xf numFmtId="0" fontId="2" fillId="0" borderId="49" xfId="0" applyFont="1" applyBorder="1" applyAlignment="1">
      <alignment horizontal="center" vertical="center"/>
    </xf>
    <xf numFmtId="0" fontId="2" fillId="0" borderId="19" xfId="0" applyFont="1" applyBorder="1" applyAlignment="1">
      <alignment horizontal="center" vertical="center"/>
    </xf>
    <xf numFmtId="0" fontId="2" fillId="0" borderId="18" xfId="0" applyFont="1" applyBorder="1" applyAlignment="1">
      <alignment horizontal="right" vertical="center"/>
    </xf>
    <xf numFmtId="0" fontId="0" fillId="0" borderId="18" xfId="0" applyBorder="1" applyAlignment="1">
      <alignment horizontal="right" vertical="center" wrapText="1"/>
    </xf>
    <xf numFmtId="0" fontId="2" fillId="0" borderId="20" xfId="0" applyFont="1" applyBorder="1" applyAlignment="1">
      <alignment horizontal="center" vertical="center" wrapText="1"/>
    </xf>
    <xf numFmtId="0" fontId="2" fillId="0" borderId="15" xfId="0" applyFont="1" applyBorder="1" applyAlignment="1">
      <alignment vertical="center" wrapText="1"/>
    </xf>
    <xf numFmtId="0" fontId="9" fillId="0" borderId="15" xfId="0" applyFont="1" applyBorder="1" applyAlignment="1">
      <alignment horizontal="center" vertical="center"/>
    </xf>
    <xf numFmtId="0" fontId="2" fillId="0" borderId="15" xfId="0" applyFont="1" applyBorder="1" applyAlignment="1">
      <alignment horizontal="justify" vertical="center" wrapText="1"/>
    </xf>
    <xf numFmtId="0" fontId="2" fillId="0" borderId="15" xfId="0" applyFont="1" applyBorder="1" applyAlignment="1">
      <alignment horizontal="left" vertical="center"/>
    </xf>
    <xf numFmtId="0" fontId="2" fillId="0" borderId="15" xfId="0" applyFont="1" applyBorder="1" applyAlignment="1">
      <alignment horizontal="left" vertical="center" shrinkToFit="1"/>
    </xf>
    <xf numFmtId="0" fontId="2" fillId="0" borderId="20" xfId="0" applyFont="1" applyBorder="1" applyAlignment="1">
      <alignment horizontal="right" vertical="center"/>
    </xf>
    <xf numFmtId="0" fontId="2" fillId="0" borderId="38" xfId="0" applyFont="1" applyBorder="1" applyAlignment="1">
      <alignment horizontal="left" vertical="center"/>
    </xf>
    <xf numFmtId="0" fontId="2" fillId="0" borderId="37" xfId="0" applyFont="1" applyBorder="1" applyAlignment="1">
      <alignment horizontal="left" vertical="center"/>
    </xf>
    <xf numFmtId="0" fontId="2" fillId="0" borderId="40" xfId="0" applyFont="1" applyBorder="1" applyAlignment="1">
      <alignment horizontal="left" vertical="center"/>
    </xf>
    <xf numFmtId="0" fontId="2" fillId="0" borderId="0" xfId="0" applyFont="1" applyAlignment="1">
      <alignment horizontal="left" vertical="center"/>
    </xf>
    <xf numFmtId="0" fontId="2" fillId="0" borderId="41" xfId="0" applyFont="1" applyBorder="1" applyAlignment="1">
      <alignment horizontal="left" vertical="center"/>
    </xf>
    <xf numFmtId="0" fontId="2" fillId="0" borderId="21" xfId="0" applyFont="1" applyBorder="1" applyAlignment="1">
      <alignment horizontal="left" vertical="center"/>
    </xf>
    <xf numFmtId="0" fontId="2" fillId="0" borderId="18" xfId="0" applyFont="1" applyBorder="1" applyAlignment="1">
      <alignment horizontal="left" vertical="center"/>
    </xf>
    <xf numFmtId="0" fontId="2" fillId="0" borderId="42" xfId="0" applyFont="1" applyBorder="1" applyAlignment="1">
      <alignment horizontal="left" vertical="center"/>
    </xf>
    <xf numFmtId="0" fontId="5" fillId="0" borderId="16" xfId="0" applyFont="1" applyBorder="1" applyAlignment="1">
      <alignment horizontal="left" vertical="center" shrinkToFit="1"/>
    </xf>
    <xf numFmtId="0" fontId="5" fillId="0" borderId="20" xfId="0" applyFont="1" applyBorder="1" applyAlignment="1">
      <alignment horizontal="left" vertical="center" shrinkToFit="1"/>
    </xf>
    <xf numFmtId="0" fontId="5" fillId="0" borderId="17" xfId="0" applyFont="1" applyBorder="1" applyAlignment="1">
      <alignment horizontal="left" vertical="center" shrinkToFit="1"/>
    </xf>
    <xf numFmtId="0" fontId="2" fillId="0" borderId="16" xfId="0" applyFont="1" applyBorder="1" applyAlignment="1">
      <alignment horizontal="left" vertical="center" shrinkToFit="1"/>
    </xf>
    <xf numFmtId="0" fontId="2" fillId="0" borderId="20" xfId="0" applyFont="1" applyBorder="1" applyAlignment="1">
      <alignment horizontal="left" vertical="center" shrinkToFit="1"/>
    </xf>
    <xf numFmtId="0" fontId="2" fillId="0" borderId="17" xfId="0" applyFont="1" applyBorder="1" applyAlignment="1">
      <alignment horizontal="left" vertical="center" shrinkToFit="1"/>
    </xf>
    <xf numFmtId="0" fontId="5" fillId="0" borderId="15" xfId="0" applyFont="1" applyBorder="1" applyAlignment="1">
      <alignment horizontal="center" vertical="center" textRotation="255"/>
    </xf>
  </cellXfs>
  <cellStyles count="1">
    <cellStyle name="標準" xfId="0" builtinId="0"/>
  </cellStyles>
  <dxfs count="0"/>
  <tableStyles count="0" defaultTableStyle="TableStyleMedium2" defaultPivotStyle="PivotStyleLight16"/>
  <colors>
    <mruColors>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
  <sheetViews>
    <sheetView tabSelected="1" zoomScaleNormal="100" zoomScaleSheetLayoutView="100" workbookViewId="0">
      <selection activeCell="A3" sqref="A3:J3"/>
    </sheetView>
  </sheetViews>
  <sheetFormatPr defaultRowHeight="13.5" x14ac:dyDescent="0.4"/>
  <cols>
    <col min="1" max="1" width="4" style="1" customWidth="1"/>
    <col min="2" max="2" width="32.625" style="1" customWidth="1"/>
    <col min="3" max="4" width="4" style="1" customWidth="1"/>
    <col min="5" max="5" width="27.625" style="1" customWidth="1"/>
    <col min="6" max="6" width="3.75" style="1" customWidth="1"/>
    <col min="7" max="7" width="27.625" style="1" customWidth="1"/>
    <col min="8" max="8" width="3.75" style="1" customWidth="1"/>
    <col min="9" max="9" width="27.625" style="1" customWidth="1"/>
    <col min="10" max="10" width="4.875" style="1" customWidth="1"/>
    <col min="11" max="11" width="54.125" style="18" customWidth="1"/>
    <col min="12" max="16384" width="9" style="1"/>
  </cols>
  <sheetData>
    <row r="1" spans="1:11" ht="13.5" customHeight="1" x14ac:dyDescent="0.4">
      <c r="A1" s="1" t="s">
        <v>364</v>
      </c>
      <c r="B1" s="45"/>
      <c r="H1" s="1" t="s">
        <v>0</v>
      </c>
      <c r="I1" s="5" t="s">
        <v>1</v>
      </c>
      <c r="J1" s="1" t="s">
        <v>0</v>
      </c>
    </row>
    <row r="2" spans="1:11" ht="13.5" customHeight="1" x14ac:dyDescent="0.4">
      <c r="A2" s="1" t="s">
        <v>2</v>
      </c>
      <c r="I2" s="5" t="s">
        <v>3</v>
      </c>
    </row>
    <row r="3" spans="1:11" ht="35.1" customHeight="1" x14ac:dyDescent="0.4">
      <c r="A3" s="160" t="s">
        <v>4</v>
      </c>
      <c r="B3" s="161"/>
      <c r="C3" s="161"/>
      <c r="D3" s="161"/>
      <c r="E3" s="161"/>
      <c r="F3" s="161"/>
      <c r="G3" s="161"/>
      <c r="H3" s="161"/>
      <c r="I3" s="161"/>
      <c r="J3" s="161"/>
    </row>
    <row r="4" spans="1:11" ht="45" customHeight="1" thickBot="1" x14ac:dyDescent="0.45">
      <c r="A4" s="162" t="s">
        <v>5</v>
      </c>
      <c r="B4" s="163"/>
      <c r="C4" s="163"/>
      <c r="D4" s="163"/>
      <c r="E4" s="163"/>
      <c r="F4" s="163"/>
      <c r="G4" s="163"/>
      <c r="H4" s="163"/>
      <c r="I4" s="163"/>
      <c r="J4" s="163"/>
    </row>
    <row r="5" spans="1:11" ht="24.95" customHeight="1" thickBot="1" x14ac:dyDescent="0.45">
      <c r="A5" s="164" t="s">
        <v>6</v>
      </c>
      <c r="B5" s="164" t="s">
        <v>7</v>
      </c>
      <c r="C5" s="165" t="s">
        <v>8</v>
      </c>
      <c r="D5" s="164" t="s">
        <v>9</v>
      </c>
      <c r="E5" s="164"/>
      <c r="F5" s="164"/>
      <c r="G5" s="164"/>
      <c r="H5" s="164"/>
      <c r="I5" s="164"/>
      <c r="J5" s="165" t="s">
        <v>8</v>
      </c>
      <c r="K5" s="185" t="s">
        <v>13</v>
      </c>
    </row>
    <row r="6" spans="1:11" ht="24.95" customHeight="1" thickBot="1" x14ac:dyDescent="0.45">
      <c r="A6" s="164"/>
      <c r="B6" s="164"/>
      <c r="C6" s="165"/>
      <c r="D6" s="164" t="s">
        <v>10</v>
      </c>
      <c r="E6" s="164"/>
      <c r="F6" s="164" t="s">
        <v>11</v>
      </c>
      <c r="G6" s="164"/>
      <c r="H6" s="164" t="s">
        <v>12</v>
      </c>
      <c r="I6" s="164"/>
      <c r="J6" s="165"/>
      <c r="K6" s="186"/>
    </row>
    <row r="7" spans="1:11" ht="35.1" customHeight="1" thickBot="1" x14ac:dyDescent="0.45">
      <c r="A7" s="27" t="s">
        <v>14</v>
      </c>
      <c r="B7" s="6" t="s">
        <v>15</v>
      </c>
      <c r="C7" s="8">
        <v>2</v>
      </c>
      <c r="D7" s="7" t="s">
        <v>16</v>
      </c>
      <c r="E7" s="8" t="s">
        <v>17</v>
      </c>
      <c r="F7" s="7"/>
      <c r="G7" s="8" t="s">
        <v>18</v>
      </c>
      <c r="H7" s="7" t="s">
        <v>16</v>
      </c>
      <c r="I7" s="8" t="s">
        <v>19</v>
      </c>
      <c r="J7" s="8">
        <f>C7*(COUNTIF(D7,"●")*1+COUNTIF(F7,"●")*3+COUNTIF(H7,"●")*5)</f>
        <v>0</v>
      </c>
      <c r="K7" s="19" t="s">
        <v>20</v>
      </c>
    </row>
    <row r="8" spans="1:11" ht="35.1" customHeight="1" thickBot="1" x14ac:dyDescent="0.45">
      <c r="A8" s="27" t="s">
        <v>21</v>
      </c>
      <c r="B8" s="6" t="s">
        <v>22</v>
      </c>
      <c r="C8" s="8">
        <v>1</v>
      </c>
      <c r="D8" s="7" t="s">
        <v>16</v>
      </c>
      <c r="E8" s="8" t="s">
        <v>23</v>
      </c>
      <c r="F8" s="7" t="s">
        <v>16</v>
      </c>
      <c r="G8" s="8" t="s">
        <v>24</v>
      </c>
      <c r="H8" s="7" t="s">
        <v>16</v>
      </c>
      <c r="I8" s="8" t="s">
        <v>25</v>
      </c>
      <c r="J8" s="8">
        <f t="shared" ref="J8:J19" si="0">C8*(COUNTIF(D8,"●")*1+COUNTIF(F8,"●")*3+COUNTIF(H8,"●")*5)</f>
        <v>0</v>
      </c>
      <c r="K8" s="81" t="s">
        <v>26</v>
      </c>
    </row>
    <row r="9" spans="1:11" ht="35.1" customHeight="1" thickBot="1" x14ac:dyDescent="0.45">
      <c r="A9" s="28" t="s">
        <v>27</v>
      </c>
      <c r="B9" s="9" t="s">
        <v>28</v>
      </c>
      <c r="C9" s="28">
        <v>1</v>
      </c>
      <c r="D9" s="7" t="s">
        <v>16</v>
      </c>
      <c r="E9" s="28" t="s">
        <v>29</v>
      </c>
      <c r="F9" s="7" t="s">
        <v>16</v>
      </c>
      <c r="G9" s="63" t="s">
        <v>30</v>
      </c>
      <c r="H9" s="7" t="s">
        <v>16</v>
      </c>
      <c r="I9" s="28" t="s">
        <v>31</v>
      </c>
      <c r="J9" s="8">
        <f t="shared" si="0"/>
        <v>0</v>
      </c>
      <c r="K9" s="19" t="s">
        <v>32</v>
      </c>
    </row>
    <row r="10" spans="1:11" ht="35.1" customHeight="1" thickBot="1" x14ac:dyDescent="0.45">
      <c r="A10" s="27" t="s">
        <v>33</v>
      </c>
      <c r="B10" s="6" t="s">
        <v>34</v>
      </c>
      <c r="C10" s="8">
        <v>2</v>
      </c>
      <c r="D10" s="7" t="s">
        <v>16</v>
      </c>
      <c r="E10" s="8" t="s">
        <v>35</v>
      </c>
      <c r="F10" s="7" t="s">
        <v>16</v>
      </c>
      <c r="G10" s="8" t="s">
        <v>36</v>
      </c>
      <c r="H10" s="7" t="s">
        <v>16</v>
      </c>
      <c r="I10" s="8" t="s">
        <v>37</v>
      </c>
      <c r="J10" s="8">
        <f t="shared" si="0"/>
        <v>0</v>
      </c>
      <c r="K10" s="83" t="s">
        <v>38</v>
      </c>
    </row>
    <row r="11" spans="1:11" ht="35.1" customHeight="1" thickBot="1" x14ac:dyDescent="0.45">
      <c r="A11" s="27" t="s">
        <v>39</v>
      </c>
      <c r="B11" s="6" t="s">
        <v>40</v>
      </c>
      <c r="C11" s="8">
        <v>5</v>
      </c>
      <c r="D11" s="7" t="s">
        <v>16</v>
      </c>
      <c r="E11" s="8" t="s">
        <v>41</v>
      </c>
      <c r="F11" s="8" t="s">
        <v>42</v>
      </c>
      <c r="G11" s="8" t="s">
        <v>42</v>
      </c>
      <c r="H11" s="8" t="s">
        <v>42</v>
      </c>
      <c r="I11" s="8" t="s">
        <v>42</v>
      </c>
      <c r="J11" s="8">
        <f>C11*(COUNTIF(D11,"●")*1)</f>
        <v>0</v>
      </c>
      <c r="K11" s="19" t="s">
        <v>43</v>
      </c>
    </row>
    <row r="12" spans="1:11" ht="35.1" customHeight="1" thickBot="1" x14ac:dyDescent="0.45">
      <c r="A12" s="27" t="s">
        <v>44</v>
      </c>
      <c r="B12" s="6" t="s">
        <v>45</v>
      </c>
      <c r="C12" s="8">
        <v>1</v>
      </c>
      <c r="D12" s="7"/>
      <c r="E12" s="8" t="s">
        <v>46</v>
      </c>
      <c r="F12" s="7" t="s">
        <v>16</v>
      </c>
      <c r="G12" s="8" t="s">
        <v>47</v>
      </c>
      <c r="H12" s="7" t="s">
        <v>16</v>
      </c>
      <c r="I12" s="8" t="s">
        <v>48</v>
      </c>
      <c r="J12" s="8">
        <f t="shared" si="0"/>
        <v>0</v>
      </c>
      <c r="K12" s="83" t="s">
        <v>38</v>
      </c>
    </row>
    <row r="13" spans="1:11" ht="35.1" customHeight="1" thickBot="1" x14ac:dyDescent="0.45">
      <c r="A13" s="166" t="s">
        <v>49</v>
      </c>
      <c r="B13" s="57" t="s">
        <v>50</v>
      </c>
      <c r="C13" s="58">
        <v>2</v>
      </c>
      <c r="D13" s="11" t="s">
        <v>16</v>
      </c>
      <c r="E13" s="58" t="s">
        <v>51</v>
      </c>
      <c r="F13" s="11" t="s">
        <v>16</v>
      </c>
      <c r="G13" s="58" t="s">
        <v>52</v>
      </c>
      <c r="H13" s="11"/>
      <c r="I13" s="58" t="s">
        <v>53</v>
      </c>
      <c r="J13" s="12">
        <f t="shared" si="0"/>
        <v>0</v>
      </c>
      <c r="K13" s="169" t="s">
        <v>54</v>
      </c>
    </row>
    <row r="14" spans="1:11" ht="35.1" customHeight="1" thickBot="1" x14ac:dyDescent="0.45">
      <c r="A14" s="167"/>
      <c r="B14" s="70" t="s">
        <v>55</v>
      </c>
      <c r="C14" s="52">
        <v>3</v>
      </c>
      <c r="D14" s="54" t="s">
        <v>16</v>
      </c>
      <c r="E14" s="71" t="s">
        <v>56</v>
      </c>
      <c r="F14" s="72"/>
      <c r="G14" s="176" t="s">
        <v>57</v>
      </c>
      <c r="H14" s="177"/>
      <c r="I14" s="178"/>
      <c r="J14" s="53">
        <f>C14*(COUNTIF(D14,"●")*1*F14)</f>
        <v>0</v>
      </c>
      <c r="K14" s="169"/>
    </row>
    <row r="15" spans="1:11" ht="35.1" customHeight="1" thickBot="1" x14ac:dyDescent="0.45">
      <c r="A15" s="168"/>
      <c r="B15" s="69" t="s">
        <v>58</v>
      </c>
      <c r="C15" s="171"/>
      <c r="D15" s="172"/>
      <c r="E15" s="172"/>
      <c r="F15" s="172"/>
      <c r="G15" s="172"/>
      <c r="H15" s="172"/>
      <c r="I15" s="173"/>
      <c r="J15" s="13" t="s">
        <v>42</v>
      </c>
      <c r="K15" s="170"/>
    </row>
    <row r="16" spans="1:11" ht="77.25" customHeight="1" thickBot="1" x14ac:dyDescent="0.45">
      <c r="A16" s="28" t="s">
        <v>59</v>
      </c>
      <c r="B16" s="9" t="s">
        <v>60</v>
      </c>
      <c r="C16" s="28">
        <v>1</v>
      </c>
      <c r="D16" s="7" t="s">
        <v>16</v>
      </c>
      <c r="E16" s="28" t="s">
        <v>61</v>
      </c>
      <c r="F16" s="7" t="s">
        <v>16</v>
      </c>
      <c r="G16" s="63" t="s">
        <v>62</v>
      </c>
      <c r="H16" s="7" t="s">
        <v>16</v>
      </c>
      <c r="I16" s="28" t="s">
        <v>63</v>
      </c>
      <c r="J16" s="8">
        <f t="shared" si="0"/>
        <v>0</v>
      </c>
      <c r="K16" s="59" t="s">
        <v>64</v>
      </c>
    </row>
    <row r="17" spans="1:11" ht="35.1" customHeight="1" x14ac:dyDescent="0.4">
      <c r="A17" s="166" t="s">
        <v>65</v>
      </c>
      <c r="B17" s="10" t="s">
        <v>66</v>
      </c>
      <c r="C17" s="12">
        <v>1</v>
      </c>
      <c r="D17" s="11" t="s">
        <v>16</v>
      </c>
      <c r="E17" s="12" t="s">
        <v>67</v>
      </c>
      <c r="F17" s="11" t="s">
        <v>16</v>
      </c>
      <c r="G17" s="12" t="s">
        <v>68</v>
      </c>
      <c r="H17" s="11" t="s">
        <v>16</v>
      </c>
      <c r="I17" s="12" t="s">
        <v>69</v>
      </c>
      <c r="J17" s="12">
        <f t="shared" si="0"/>
        <v>0</v>
      </c>
      <c r="K17" s="174" t="s">
        <v>70</v>
      </c>
    </row>
    <row r="18" spans="1:11" ht="35.1" customHeight="1" thickBot="1" x14ac:dyDescent="0.45">
      <c r="A18" s="168"/>
      <c r="B18" s="69" t="s">
        <v>58</v>
      </c>
      <c r="C18" s="171"/>
      <c r="D18" s="172"/>
      <c r="E18" s="172"/>
      <c r="F18" s="172"/>
      <c r="G18" s="172"/>
      <c r="H18" s="172"/>
      <c r="I18" s="173"/>
      <c r="J18" s="13" t="s">
        <v>42</v>
      </c>
      <c r="K18" s="175"/>
    </row>
    <row r="19" spans="1:11" ht="35.1" customHeight="1" x14ac:dyDescent="0.4">
      <c r="A19" s="166" t="s">
        <v>71</v>
      </c>
      <c r="B19" s="14" t="s">
        <v>72</v>
      </c>
      <c r="C19" s="15">
        <v>1</v>
      </c>
      <c r="D19" s="16" t="s">
        <v>16</v>
      </c>
      <c r="E19" s="15" t="s">
        <v>73</v>
      </c>
      <c r="F19" s="16" t="s">
        <v>16</v>
      </c>
      <c r="G19" s="15" t="s">
        <v>74</v>
      </c>
      <c r="H19" s="16" t="s">
        <v>16</v>
      </c>
      <c r="I19" s="15" t="s">
        <v>75</v>
      </c>
      <c r="J19" s="15">
        <f t="shared" si="0"/>
        <v>0</v>
      </c>
      <c r="K19" s="174" t="s">
        <v>76</v>
      </c>
    </row>
    <row r="20" spans="1:11" ht="35.1" customHeight="1" thickBot="1" x14ac:dyDescent="0.45">
      <c r="A20" s="168"/>
      <c r="B20" s="6" t="s">
        <v>58</v>
      </c>
      <c r="C20" s="179"/>
      <c r="D20" s="180"/>
      <c r="E20" s="180"/>
      <c r="F20" s="180"/>
      <c r="G20" s="180"/>
      <c r="H20" s="180"/>
      <c r="I20" s="181"/>
      <c r="J20" s="8" t="s">
        <v>42</v>
      </c>
      <c r="K20" s="175"/>
    </row>
    <row r="21" spans="1:11" ht="35.1" customHeight="1" thickBot="1" x14ac:dyDescent="0.45">
      <c r="A21" s="166" t="s">
        <v>77</v>
      </c>
      <c r="B21" s="10" t="s">
        <v>78</v>
      </c>
      <c r="C21" s="12">
        <v>2</v>
      </c>
      <c r="D21" s="11" t="s">
        <v>16</v>
      </c>
      <c r="E21" s="12" t="s">
        <v>79</v>
      </c>
      <c r="F21" s="11" t="s">
        <v>16</v>
      </c>
      <c r="G21" s="12" t="s">
        <v>80</v>
      </c>
      <c r="H21" s="11" t="s">
        <v>16</v>
      </c>
      <c r="I21" s="12" t="s">
        <v>81</v>
      </c>
      <c r="J21" s="12">
        <f>C21*(COUNTIF(D21,"●")*1+COUNTIF(F21,"●")*3+COUNTIF(H21,"●")*5)</f>
        <v>0</v>
      </c>
      <c r="K21" s="169" t="s">
        <v>82</v>
      </c>
    </row>
    <row r="22" spans="1:11" ht="35.1" customHeight="1" thickBot="1" x14ac:dyDescent="0.45">
      <c r="A22" s="168"/>
      <c r="B22" s="69" t="s">
        <v>58</v>
      </c>
      <c r="C22" s="171"/>
      <c r="D22" s="172"/>
      <c r="E22" s="172"/>
      <c r="F22" s="172"/>
      <c r="G22" s="172"/>
      <c r="H22" s="172"/>
      <c r="I22" s="173"/>
      <c r="J22" s="13" t="s">
        <v>42</v>
      </c>
      <c r="K22" s="169"/>
    </row>
    <row r="23" spans="1:11" ht="35.1" customHeight="1" thickBot="1" x14ac:dyDescent="0.45">
      <c r="A23" s="166" t="s">
        <v>83</v>
      </c>
      <c r="B23" s="10" t="s">
        <v>84</v>
      </c>
      <c r="C23" s="31">
        <v>7</v>
      </c>
      <c r="D23" s="30" t="s">
        <v>16</v>
      </c>
      <c r="E23" s="73" t="s">
        <v>85</v>
      </c>
      <c r="F23" s="74"/>
      <c r="G23" s="182" t="s">
        <v>86</v>
      </c>
      <c r="H23" s="183"/>
      <c r="I23" s="184"/>
      <c r="J23" s="12">
        <f>C23*(COUNTIF(D23,"●")*1*F23)</f>
        <v>0</v>
      </c>
      <c r="K23" s="169" t="s">
        <v>87</v>
      </c>
    </row>
    <row r="24" spans="1:11" ht="35.1" customHeight="1" thickBot="1" x14ac:dyDescent="0.45">
      <c r="A24" s="168"/>
      <c r="B24" s="69" t="s">
        <v>58</v>
      </c>
      <c r="C24" s="171" t="s">
        <v>0</v>
      </c>
      <c r="D24" s="172"/>
      <c r="E24" s="172"/>
      <c r="F24" s="172"/>
      <c r="G24" s="172"/>
      <c r="H24" s="172"/>
      <c r="I24" s="173"/>
      <c r="J24" s="13" t="s">
        <v>42</v>
      </c>
      <c r="K24" s="169"/>
    </row>
    <row r="25" spans="1:11" ht="35.1" customHeight="1" thickBot="1" x14ac:dyDescent="0.45">
      <c r="A25" s="166" t="s">
        <v>88</v>
      </c>
      <c r="B25" s="10" t="s">
        <v>89</v>
      </c>
      <c r="C25" s="31">
        <v>2</v>
      </c>
      <c r="D25" s="30"/>
      <c r="E25" s="73" t="s">
        <v>85</v>
      </c>
      <c r="F25" s="74"/>
      <c r="G25" s="182" t="s">
        <v>86</v>
      </c>
      <c r="H25" s="183"/>
      <c r="I25" s="184"/>
      <c r="J25" s="12">
        <f>C25*(COUNTIF(D25,"●")*1*F25)</f>
        <v>0</v>
      </c>
      <c r="K25" s="169" t="s">
        <v>90</v>
      </c>
    </row>
    <row r="26" spans="1:11" ht="35.1" customHeight="1" thickBot="1" x14ac:dyDescent="0.45">
      <c r="A26" s="168"/>
      <c r="B26" s="69" t="s">
        <v>58</v>
      </c>
      <c r="C26" s="171" t="s">
        <v>0</v>
      </c>
      <c r="D26" s="172"/>
      <c r="E26" s="172"/>
      <c r="F26" s="172"/>
      <c r="G26" s="172"/>
      <c r="H26" s="172"/>
      <c r="I26" s="173"/>
      <c r="J26" s="13" t="s">
        <v>42</v>
      </c>
      <c r="K26" s="169"/>
    </row>
    <row r="27" spans="1:11" ht="35.1" customHeight="1" x14ac:dyDescent="0.4">
      <c r="A27" s="166" t="s">
        <v>91</v>
      </c>
      <c r="B27" s="14" t="s">
        <v>92</v>
      </c>
      <c r="C27" s="31">
        <v>5</v>
      </c>
      <c r="D27" s="30"/>
      <c r="E27" s="73" t="s">
        <v>85</v>
      </c>
      <c r="F27" s="74"/>
      <c r="G27" s="182" t="s">
        <v>86</v>
      </c>
      <c r="H27" s="183"/>
      <c r="I27" s="184"/>
      <c r="J27" s="12">
        <f>C27*(COUNTIF(D27,"●")*1*F27)</f>
        <v>0</v>
      </c>
      <c r="K27" s="174" t="s">
        <v>38</v>
      </c>
    </row>
    <row r="28" spans="1:11" ht="35.1" customHeight="1" thickBot="1" x14ac:dyDescent="0.45">
      <c r="A28" s="168"/>
      <c r="B28" s="75" t="s">
        <v>58</v>
      </c>
      <c r="C28" s="179"/>
      <c r="D28" s="180"/>
      <c r="E28" s="180"/>
      <c r="F28" s="180"/>
      <c r="G28" s="180"/>
      <c r="H28" s="180"/>
      <c r="I28" s="181"/>
      <c r="J28" s="8" t="s">
        <v>42</v>
      </c>
      <c r="K28" s="175"/>
    </row>
    <row r="29" spans="1:11" ht="35.1" customHeight="1" x14ac:dyDescent="0.4">
      <c r="A29" s="27" t="s">
        <v>93</v>
      </c>
      <c r="B29" s="6" t="s">
        <v>94</v>
      </c>
      <c r="C29" s="8">
        <v>5</v>
      </c>
      <c r="D29" s="7"/>
      <c r="E29" s="8" t="s">
        <v>95</v>
      </c>
      <c r="F29" s="7" t="s">
        <v>16</v>
      </c>
      <c r="G29" s="8" t="s">
        <v>96</v>
      </c>
      <c r="H29" s="8" t="s">
        <v>42</v>
      </c>
      <c r="I29" s="8" t="s">
        <v>42</v>
      </c>
      <c r="J29" s="8">
        <f>C29*(COUNTIF(D29,"●")*1+COUNTIF(F29,"●")*3)</f>
        <v>0</v>
      </c>
      <c r="K29" s="59" t="s">
        <v>97</v>
      </c>
    </row>
    <row r="30" spans="1:11" ht="35.1" customHeight="1" x14ac:dyDescent="0.4">
      <c r="A30" s="166" t="s">
        <v>98</v>
      </c>
      <c r="B30" s="17" t="s">
        <v>99</v>
      </c>
      <c r="C30" s="32"/>
      <c r="D30" s="190" t="s">
        <v>100</v>
      </c>
      <c r="E30" s="191"/>
      <c r="F30" s="190"/>
      <c r="G30" s="183"/>
      <c r="H30" s="183"/>
      <c r="I30" s="184"/>
      <c r="J30" s="12">
        <f>C30</f>
        <v>0</v>
      </c>
      <c r="K30" s="192" t="s">
        <v>101</v>
      </c>
    </row>
    <row r="31" spans="1:11" ht="35.1" customHeight="1" x14ac:dyDescent="0.4">
      <c r="A31" s="167"/>
      <c r="B31" s="69" t="s">
        <v>102</v>
      </c>
      <c r="C31" s="171" t="s">
        <v>0</v>
      </c>
      <c r="D31" s="172"/>
      <c r="E31" s="172"/>
      <c r="F31" s="172"/>
      <c r="G31" s="172"/>
      <c r="H31" s="172"/>
      <c r="I31" s="173"/>
      <c r="J31" s="8" t="s">
        <v>42</v>
      </c>
      <c r="K31" s="193"/>
    </row>
    <row r="32" spans="1:11" ht="35.1" customHeight="1" x14ac:dyDescent="0.4">
      <c r="A32" s="167"/>
      <c r="B32" s="17" t="s">
        <v>99</v>
      </c>
      <c r="C32" s="32"/>
      <c r="D32" s="190" t="s">
        <v>100</v>
      </c>
      <c r="E32" s="191"/>
      <c r="F32" s="190"/>
      <c r="G32" s="183"/>
      <c r="H32" s="183"/>
      <c r="I32" s="184"/>
      <c r="J32" s="12">
        <f>C32</f>
        <v>0</v>
      </c>
      <c r="K32" s="193"/>
    </row>
    <row r="33" spans="1:11" ht="35.1" customHeight="1" x14ac:dyDescent="0.4">
      <c r="A33" s="167"/>
      <c r="B33" s="69" t="s">
        <v>102</v>
      </c>
      <c r="C33" s="171" t="s">
        <v>0</v>
      </c>
      <c r="D33" s="172"/>
      <c r="E33" s="172"/>
      <c r="F33" s="172"/>
      <c r="G33" s="172"/>
      <c r="H33" s="172"/>
      <c r="I33" s="173"/>
      <c r="J33" s="8" t="s">
        <v>42</v>
      </c>
      <c r="K33" s="194"/>
    </row>
    <row r="34" spans="1:11" ht="35.1" customHeight="1" x14ac:dyDescent="0.4">
      <c r="A34" s="187" t="s">
        <v>103</v>
      </c>
      <c r="B34" s="188"/>
      <c r="C34" s="188"/>
      <c r="D34" s="188"/>
      <c r="E34" s="188"/>
      <c r="F34" s="188"/>
      <c r="G34" s="188"/>
      <c r="H34" s="188"/>
      <c r="I34" s="189"/>
      <c r="J34" s="8">
        <f>SUM(J7:J33)</f>
        <v>0</v>
      </c>
    </row>
  </sheetData>
  <mergeCells count="45">
    <mergeCell ref="K5:K6"/>
    <mergeCell ref="A34:I34"/>
    <mergeCell ref="D32:E32"/>
    <mergeCell ref="A27:A28"/>
    <mergeCell ref="G27:I27"/>
    <mergeCell ref="F30:I30"/>
    <mergeCell ref="F32:I32"/>
    <mergeCell ref="K27:K28"/>
    <mergeCell ref="C28:I28"/>
    <mergeCell ref="A30:A33"/>
    <mergeCell ref="D30:E30"/>
    <mergeCell ref="K30:K33"/>
    <mergeCell ref="C31:I31"/>
    <mergeCell ref="C33:I33"/>
    <mergeCell ref="A23:A24"/>
    <mergeCell ref="G23:I23"/>
    <mergeCell ref="K23:K24"/>
    <mergeCell ref="C24:I24"/>
    <mergeCell ref="A25:A26"/>
    <mergeCell ref="G25:I25"/>
    <mergeCell ref="K25:K26"/>
    <mergeCell ref="C26:I26"/>
    <mergeCell ref="A19:A20"/>
    <mergeCell ref="K19:K20"/>
    <mergeCell ref="C20:I20"/>
    <mergeCell ref="A21:A22"/>
    <mergeCell ref="K21:K22"/>
    <mergeCell ref="C22:I22"/>
    <mergeCell ref="A13:A15"/>
    <mergeCell ref="K13:K15"/>
    <mergeCell ref="C15:I15"/>
    <mergeCell ref="A17:A18"/>
    <mergeCell ref="K17:K18"/>
    <mergeCell ref="C18:I18"/>
    <mergeCell ref="G14:I14"/>
    <mergeCell ref="A3:J3"/>
    <mergeCell ref="A4:J4"/>
    <mergeCell ref="A5:A6"/>
    <mergeCell ref="B5:B6"/>
    <mergeCell ref="C5:C6"/>
    <mergeCell ref="D5:I5"/>
    <mergeCell ref="J5:J6"/>
    <mergeCell ref="D6:E6"/>
    <mergeCell ref="F6:G6"/>
    <mergeCell ref="H6:I6"/>
  </mergeCells>
  <phoneticPr fontId="1"/>
  <dataValidations count="1">
    <dataValidation type="list" allowBlank="1" showInputMessage="1" showErrorMessage="1" sqref="F21 H21 F29 F7:F10 H7:H10 F12:F13 D27 D7:D14 F16:F17 H16:H17 D16:D17 D19 F19 H19 D21 D29 D23 D25 H12:H13" xr:uid="{00000000-0002-0000-0000-000000000000}">
      <formula1>"　,●"</formula1>
    </dataValidation>
  </dataValidations>
  <pageMargins left="0.31496062992125984" right="0.11811023622047245" top="0.55118110236220474" bottom="0.55118110236220474" header="0.31496062992125984" footer="0.31496062992125984"/>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4"/>
  <sheetViews>
    <sheetView zoomScaleNormal="100" zoomScaleSheetLayoutView="100" workbookViewId="0">
      <selection activeCell="A3" sqref="A3:J3"/>
    </sheetView>
  </sheetViews>
  <sheetFormatPr defaultRowHeight="13.5" x14ac:dyDescent="0.4"/>
  <cols>
    <col min="1" max="1" width="3.625" style="1" customWidth="1"/>
    <col min="2" max="2" width="32.625" style="1" customWidth="1"/>
    <col min="3" max="4" width="3.625" style="1" customWidth="1"/>
    <col min="5" max="5" width="27.625" style="1" customWidth="1"/>
    <col min="6" max="6" width="3.625" style="1" customWidth="1"/>
    <col min="7" max="7" width="29.25" style="1" customWidth="1"/>
    <col min="8" max="8" width="3.625" style="1" customWidth="1"/>
    <col min="9" max="9" width="27.625" style="1" customWidth="1"/>
    <col min="10" max="10" width="4.625" style="1" customWidth="1"/>
    <col min="11" max="11" width="54.125" style="18" customWidth="1"/>
    <col min="12" max="16384" width="9" style="1"/>
  </cols>
  <sheetData>
    <row r="1" spans="1:11" x14ac:dyDescent="0.4">
      <c r="A1" s="1" t="s">
        <v>365</v>
      </c>
      <c r="H1" s="1" t="s">
        <v>0</v>
      </c>
      <c r="I1" s="5" t="s">
        <v>1</v>
      </c>
      <c r="J1" s="1" t="s">
        <v>0</v>
      </c>
    </row>
    <row r="2" spans="1:11" x14ac:dyDescent="0.4">
      <c r="A2" s="1" t="s">
        <v>104</v>
      </c>
      <c r="I2" s="5" t="s">
        <v>3</v>
      </c>
    </row>
    <row r="3" spans="1:11" ht="35.1" customHeight="1" x14ac:dyDescent="0.4">
      <c r="A3" s="160" t="s">
        <v>105</v>
      </c>
      <c r="B3" s="161"/>
      <c r="C3" s="161"/>
      <c r="D3" s="161"/>
      <c r="E3" s="161"/>
      <c r="F3" s="161"/>
      <c r="G3" s="161"/>
      <c r="H3" s="161"/>
      <c r="I3" s="161"/>
      <c r="J3" s="161"/>
    </row>
    <row r="4" spans="1:11" ht="45" customHeight="1" thickBot="1" x14ac:dyDescent="0.45">
      <c r="A4" s="162" t="s">
        <v>106</v>
      </c>
      <c r="B4" s="163"/>
      <c r="C4" s="163"/>
      <c r="D4" s="163"/>
      <c r="E4" s="163"/>
      <c r="F4" s="163"/>
      <c r="G4" s="163"/>
      <c r="H4" s="163"/>
      <c r="I4" s="163"/>
      <c r="J4" s="163"/>
    </row>
    <row r="5" spans="1:11" s="18" customFormat="1" ht="24.95" customHeight="1" thickBot="1" x14ac:dyDescent="0.45">
      <c r="A5" s="195" t="s">
        <v>6</v>
      </c>
      <c r="B5" s="164" t="s">
        <v>7</v>
      </c>
      <c r="C5" s="165" t="s">
        <v>8</v>
      </c>
      <c r="D5" s="196" t="s">
        <v>9</v>
      </c>
      <c r="E5" s="197"/>
      <c r="F5" s="197"/>
      <c r="G5" s="197"/>
      <c r="H5" s="197"/>
      <c r="I5" s="198"/>
      <c r="J5" s="165" t="s">
        <v>8</v>
      </c>
      <c r="K5" s="185" t="s">
        <v>13</v>
      </c>
    </row>
    <row r="6" spans="1:11" s="18" customFormat="1" ht="24.95" customHeight="1" thickBot="1" x14ac:dyDescent="0.45">
      <c r="A6" s="195"/>
      <c r="B6" s="164"/>
      <c r="C6" s="165"/>
      <c r="D6" s="164" t="s">
        <v>10</v>
      </c>
      <c r="E6" s="164"/>
      <c r="F6" s="164" t="s">
        <v>11</v>
      </c>
      <c r="G6" s="164"/>
      <c r="H6" s="164" t="s">
        <v>12</v>
      </c>
      <c r="I6" s="164"/>
      <c r="J6" s="165"/>
      <c r="K6" s="186"/>
    </row>
    <row r="7" spans="1:11" s="18" customFormat="1" ht="99" customHeight="1" thickBot="1" x14ac:dyDescent="0.45">
      <c r="A7" s="27" t="s">
        <v>14</v>
      </c>
      <c r="B7" s="6" t="s">
        <v>107</v>
      </c>
      <c r="C7" s="8">
        <v>2</v>
      </c>
      <c r="D7" s="7" t="s">
        <v>16</v>
      </c>
      <c r="E7" s="21" t="s">
        <v>108</v>
      </c>
      <c r="F7" s="23" t="s">
        <v>16</v>
      </c>
      <c r="G7" s="20" t="s">
        <v>109</v>
      </c>
      <c r="H7" s="7"/>
      <c r="I7" s="20" t="s">
        <v>110</v>
      </c>
      <c r="J7" s="8">
        <f>C7*(COUNTIF(D7,"●")*1+COUNTIF(F7,"●")*3+COUNTIF(H7,"●")*5)</f>
        <v>0</v>
      </c>
      <c r="K7" s="33" t="s">
        <v>111</v>
      </c>
    </row>
    <row r="8" spans="1:11" s="18" customFormat="1" ht="35.1" customHeight="1" thickBot="1" x14ac:dyDescent="0.45">
      <c r="A8" s="27" t="s">
        <v>21</v>
      </c>
      <c r="B8" s="6" t="s">
        <v>15</v>
      </c>
      <c r="C8" s="8">
        <v>2</v>
      </c>
      <c r="D8" s="7" t="s">
        <v>16</v>
      </c>
      <c r="E8" s="61" t="s">
        <v>17</v>
      </c>
      <c r="F8" s="23"/>
      <c r="G8" s="8" t="s">
        <v>18</v>
      </c>
      <c r="H8" s="7" t="s">
        <v>16</v>
      </c>
      <c r="I8" s="8" t="s">
        <v>19</v>
      </c>
      <c r="J8" s="8">
        <f>C8*(COUNTIF(D8,"●")*1+COUNTIF(F8,"●")*3+COUNTIF(H8,"●")*5)</f>
        <v>0</v>
      </c>
      <c r="K8" s="19" t="s">
        <v>20</v>
      </c>
    </row>
    <row r="9" spans="1:11" s="18" customFormat="1" ht="35.1" customHeight="1" thickBot="1" x14ac:dyDescent="0.45">
      <c r="A9" s="28" t="s">
        <v>27</v>
      </c>
      <c r="B9" s="6" t="s">
        <v>22</v>
      </c>
      <c r="C9" s="28">
        <v>1</v>
      </c>
      <c r="D9" s="7"/>
      <c r="E9" s="61" t="s">
        <v>23</v>
      </c>
      <c r="F9" s="23" t="s">
        <v>16</v>
      </c>
      <c r="G9" s="8" t="s">
        <v>24</v>
      </c>
      <c r="H9" s="7" t="s">
        <v>16</v>
      </c>
      <c r="I9" s="8" t="s">
        <v>25</v>
      </c>
      <c r="J9" s="8">
        <f>C9*(COUNTIF(D9,"●")*1+COUNTIF(F9,"●")*3+COUNTIF(H9,"●")*5)</f>
        <v>0</v>
      </c>
      <c r="K9" s="81" t="s">
        <v>262</v>
      </c>
    </row>
    <row r="10" spans="1:11" s="18" customFormat="1" ht="75" customHeight="1" thickBot="1" x14ac:dyDescent="0.45">
      <c r="A10" s="27" t="s">
        <v>33</v>
      </c>
      <c r="B10" s="9" t="s">
        <v>60</v>
      </c>
      <c r="C10" s="28">
        <v>1</v>
      </c>
      <c r="D10" s="7" t="s">
        <v>16</v>
      </c>
      <c r="E10" s="62" t="s">
        <v>112</v>
      </c>
      <c r="F10" s="23"/>
      <c r="G10" s="63" t="s">
        <v>62</v>
      </c>
      <c r="H10" s="7" t="s">
        <v>16</v>
      </c>
      <c r="I10" s="28" t="s">
        <v>63</v>
      </c>
      <c r="J10" s="8">
        <f>C10*(COUNTIF(D10,"●")*1+COUNTIF(F10,"●")*3+COUNTIF(H10,"●")*5)</f>
        <v>0</v>
      </c>
      <c r="K10" s="59" t="s">
        <v>64</v>
      </c>
    </row>
    <row r="11" spans="1:11" s="18" customFormat="1" ht="35.1" customHeight="1" thickBot="1" x14ac:dyDescent="0.45">
      <c r="A11" s="85" t="s">
        <v>39</v>
      </c>
      <c r="B11" s="9" t="s">
        <v>197</v>
      </c>
      <c r="C11" s="85">
        <v>2</v>
      </c>
      <c r="D11" s="22"/>
      <c r="E11" s="89" t="s">
        <v>182</v>
      </c>
      <c r="F11" s="22"/>
      <c r="G11" s="85" t="s">
        <v>294</v>
      </c>
      <c r="H11" s="86" t="s">
        <v>42</v>
      </c>
      <c r="I11" s="86" t="s">
        <v>42</v>
      </c>
      <c r="J11" s="90">
        <f t="shared" ref="J11" si="0">C11*(COUNTIF(D11,"●")*1+COUNTIF(F11,"●")*2+COUNTIF(H11,"●")*3)</f>
        <v>0</v>
      </c>
      <c r="K11" s="87" t="s">
        <v>198</v>
      </c>
    </row>
    <row r="12" spans="1:11" s="18" customFormat="1" ht="35.1" customHeight="1" thickBot="1" x14ac:dyDescent="0.45">
      <c r="A12" s="166" t="s">
        <v>44</v>
      </c>
      <c r="B12" s="10" t="s">
        <v>113</v>
      </c>
      <c r="C12" s="58">
        <v>1</v>
      </c>
      <c r="D12" s="11" t="s">
        <v>16</v>
      </c>
      <c r="E12" s="76" t="s">
        <v>114</v>
      </c>
      <c r="F12" s="24" t="s">
        <v>16</v>
      </c>
      <c r="G12" s="12" t="s">
        <v>115</v>
      </c>
      <c r="H12" s="11"/>
      <c r="I12" s="12" t="s">
        <v>116</v>
      </c>
      <c r="J12" s="12">
        <f>C12*(COUNTIF(D12,"●")*1+COUNTIF(F12,"●")*3+COUNTIF(H12,"●")*5)</f>
        <v>0</v>
      </c>
      <c r="K12" s="169" t="s">
        <v>38</v>
      </c>
    </row>
    <row r="13" spans="1:11" s="18" customFormat="1" ht="35.1" customHeight="1" thickBot="1" x14ac:dyDescent="0.45">
      <c r="A13" s="168"/>
      <c r="B13" s="69" t="s">
        <v>58</v>
      </c>
      <c r="C13" s="171"/>
      <c r="D13" s="172"/>
      <c r="E13" s="172"/>
      <c r="F13" s="172"/>
      <c r="G13" s="172"/>
      <c r="H13" s="172"/>
      <c r="I13" s="173"/>
      <c r="J13" s="13" t="s">
        <v>42</v>
      </c>
      <c r="K13" s="170"/>
    </row>
    <row r="14" spans="1:11" s="18" customFormat="1" ht="35.1" customHeight="1" x14ac:dyDescent="0.4">
      <c r="A14" s="166" t="s">
        <v>49</v>
      </c>
      <c r="B14" s="10" t="s">
        <v>117</v>
      </c>
      <c r="C14" s="12">
        <v>1</v>
      </c>
      <c r="D14" s="11" t="s">
        <v>16</v>
      </c>
      <c r="E14" s="76" t="s">
        <v>118</v>
      </c>
      <c r="F14" s="30"/>
      <c r="G14" s="12" t="s">
        <v>119</v>
      </c>
      <c r="H14" s="11" t="s">
        <v>16</v>
      </c>
      <c r="I14" s="12" t="s">
        <v>120</v>
      </c>
      <c r="J14" s="12">
        <f>C14*(COUNTIF(D14,"●")*1+COUNTIF(F14,"●")*3+COUNTIF(H14,"●")*5)</f>
        <v>0</v>
      </c>
      <c r="K14" s="174" t="s">
        <v>38</v>
      </c>
    </row>
    <row r="15" spans="1:11" s="18" customFormat="1" ht="35.1" customHeight="1" thickBot="1" x14ac:dyDescent="0.45">
      <c r="A15" s="168"/>
      <c r="B15" s="69" t="s">
        <v>58</v>
      </c>
      <c r="C15" s="171"/>
      <c r="D15" s="172"/>
      <c r="E15" s="172"/>
      <c r="F15" s="172"/>
      <c r="G15" s="172"/>
      <c r="H15" s="172"/>
      <c r="I15" s="173"/>
      <c r="J15" s="13" t="s">
        <v>42</v>
      </c>
      <c r="K15" s="175"/>
    </row>
    <row r="16" spans="1:11" s="18" customFormat="1" ht="35.1" customHeight="1" thickBot="1" x14ac:dyDescent="0.45">
      <c r="A16" s="166" t="s">
        <v>59</v>
      </c>
      <c r="B16" s="10" t="s">
        <v>121</v>
      </c>
      <c r="C16" s="31">
        <v>7</v>
      </c>
      <c r="D16" s="30"/>
      <c r="E16" s="73" t="s">
        <v>85</v>
      </c>
      <c r="F16" s="74"/>
      <c r="G16" s="182" t="s">
        <v>86</v>
      </c>
      <c r="H16" s="183"/>
      <c r="I16" s="184"/>
      <c r="J16" s="12">
        <f>C16*(COUNTIF(D16,"●")*1*F16)</f>
        <v>0</v>
      </c>
      <c r="K16" s="169" t="s">
        <v>87</v>
      </c>
    </row>
    <row r="17" spans="1:11" s="18" customFormat="1" ht="35.1" customHeight="1" x14ac:dyDescent="0.4">
      <c r="A17" s="168"/>
      <c r="B17" s="69" t="s">
        <v>58</v>
      </c>
      <c r="C17" s="171"/>
      <c r="D17" s="172"/>
      <c r="E17" s="172"/>
      <c r="F17" s="172"/>
      <c r="G17" s="172"/>
      <c r="H17" s="172"/>
      <c r="I17" s="173"/>
      <c r="J17" s="13" t="s">
        <v>42</v>
      </c>
      <c r="K17" s="169"/>
    </row>
    <row r="18" spans="1:11" ht="35.1" customHeight="1" x14ac:dyDescent="0.4">
      <c r="A18" s="166" t="s">
        <v>65</v>
      </c>
      <c r="B18" s="17" t="s">
        <v>99</v>
      </c>
      <c r="C18" s="32"/>
      <c r="D18" s="190" t="s">
        <v>100</v>
      </c>
      <c r="E18" s="191"/>
      <c r="F18" s="190"/>
      <c r="G18" s="183"/>
      <c r="H18" s="183"/>
      <c r="I18" s="184"/>
      <c r="J18" s="12">
        <f>C18</f>
        <v>0</v>
      </c>
      <c r="K18" s="192" t="s">
        <v>122</v>
      </c>
    </row>
    <row r="19" spans="1:11" ht="35.1" customHeight="1" x14ac:dyDescent="0.4">
      <c r="A19" s="167"/>
      <c r="B19" s="69" t="s">
        <v>102</v>
      </c>
      <c r="C19" s="171" t="s">
        <v>0</v>
      </c>
      <c r="D19" s="172"/>
      <c r="E19" s="172"/>
      <c r="F19" s="172"/>
      <c r="G19" s="172"/>
      <c r="H19" s="172"/>
      <c r="I19" s="173"/>
      <c r="J19" s="8" t="s">
        <v>42</v>
      </c>
      <c r="K19" s="193"/>
    </row>
    <row r="20" spans="1:11" ht="35.1" customHeight="1" x14ac:dyDescent="0.4">
      <c r="A20" s="167"/>
      <c r="B20" s="17" t="s">
        <v>99</v>
      </c>
      <c r="C20" s="32"/>
      <c r="D20" s="190" t="s">
        <v>100</v>
      </c>
      <c r="E20" s="191"/>
      <c r="F20" s="190"/>
      <c r="G20" s="183"/>
      <c r="H20" s="183"/>
      <c r="I20" s="184"/>
      <c r="J20" s="12">
        <f>C20</f>
        <v>0</v>
      </c>
      <c r="K20" s="193"/>
    </row>
    <row r="21" spans="1:11" ht="35.1" customHeight="1" x14ac:dyDescent="0.4">
      <c r="A21" s="167"/>
      <c r="B21" s="69" t="s">
        <v>102</v>
      </c>
      <c r="C21" s="171" t="s">
        <v>0</v>
      </c>
      <c r="D21" s="172"/>
      <c r="E21" s="172"/>
      <c r="F21" s="172"/>
      <c r="G21" s="172"/>
      <c r="H21" s="172"/>
      <c r="I21" s="173"/>
      <c r="J21" s="8" t="s">
        <v>42</v>
      </c>
      <c r="K21" s="193"/>
    </row>
    <row r="22" spans="1:11" ht="35.1" customHeight="1" x14ac:dyDescent="0.4">
      <c r="A22" s="167"/>
      <c r="B22" s="17" t="s">
        <v>99</v>
      </c>
      <c r="C22" s="32"/>
      <c r="D22" s="190" t="s">
        <v>100</v>
      </c>
      <c r="E22" s="191"/>
      <c r="F22" s="190"/>
      <c r="G22" s="183"/>
      <c r="H22" s="183"/>
      <c r="I22" s="184"/>
      <c r="J22" s="12">
        <f>C22</f>
        <v>0</v>
      </c>
      <c r="K22" s="193"/>
    </row>
    <row r="23" spans="1:11" ht="35.1" customHeight="1" x14ac:dyDescent="0.4">
      <c r="A23" s="168"/>
      <c r="B23" s="69" t="s">
        <v>102</v>
      </c>
      <c r="C23" s="171" t="s">
        <v>0</v>
      </c>
      <c r="D23" s="172"/>
      <c r="E23" s="172"/>
      <c r="F23" s="172"/>
      <c r="G23" s="172"/>
      <c r="H23" s="172"/>
      <c r="I23" s="173"/>
      <c r="J23" s="8" t="s">
        <v>42</v>
      </c>
      <c r="K23" s="194"/>
    </row>
    <row r="24" spans="1:11" s="18" customFormat="1" ht="35.1" customHeight="1" x14ac:dyDescent="0.4">
      <c r="A24" s="187" t="s">
        <v>103</v>
      </c>
      <c r="B24" s="188"/>
      <c r="C24" s="188"/>
      <c r="D24" s="188"/>
      <c r="E24" s="188"/>
      <c r="F24" s="188"/>
      <c r="G24" s="188"/>
      <c r="H24" s="188"/>
      <c r="I24" s="189"/>
      <c r="J24" s="8">
        <f>SUM(J7:J23)</f>
        <v>0</v>
      </c>
    </row>
  </sheetData>
  <mergeCells count="33">
    <mergeCell ref="K5:K6"/>
    <mergeCell ref="A3:J3"/>
    <mergeCell ref="A4:J4"/>
    <mergeCell ref="A5:A6"/>
    <mergeCell ref="B5:B6"/>
    <mergeCell ref="C5:C6"/>
    <mergeCell ref="J5:J6"/>
    <mergeCell ref="D6:E6"/>
    <mergeCell ref="F6:G6"/>
    <mergeCell ref="H6:I6"/>
    <mergeCell ref="D5:I5"/>
    <mergeCell ref="A24:I24"/>
    <mergeCell ref="K16:K17"/>
    <mergeCell ref="A16:A17"/>
    <mergeCell ref="C17:I17"/>
    <mergeCell ref="A18:A23"/>
    <mergeCell ref="D18:E18"/>
    <mergeCell ref="K18:K23"/>
    <mergeCell ref="C19:I19"/>
    <mergeCell ref="D20:E20"/>
    <mergeCell ref="C21:I21"/>
    <mergeCell ref="D22:E22"/>
    <mergeCell ref="C23:I23"/>
    <mergeCell ref="G16:I16"/>
    <mergeCell ref="F18:I18"/>
    <mergeCell ref="F20:I20"/>
    <mergeCell ref="F22:I22"/>
    <mergeCell ref="K12:K13"/>
    <mergeCell ref="C13:I13"/>
    <mergeCell ref="A14:A15"/>
    <mergeCell ref="C15:I15"/>
    <mergeCell ref="K14:K15"/>
    <mergeCell ref="A12:A13"/>
  </mergeCells>
  <phoneticPr fontId="1"/>
  <dataValidations count="1">
    <dataValidation type="list" allowBlank="1" showInputMessage="1" showErrorMessage="1" sqref="H14 D16 D14 F14 D7:D12 F7:F12 H7:H10 H12" xr:uid="{00000000-0002-0000-0100-000000000000}">
      <formula1>"　,●"</formula1>
    </dataValidation>
  </dataValidations>
  <pageMargins left="0.31496062992125984" right="0.11811023622047245" top="0.74803149606299213" bottom="0.74803149606299213" header="0.31496062992125984" footer="0.31496062992125984"/>
  <pageSetup paperSize="9" scale="65" orientation="portrait" r:id="rId1"/>
  <ignoredErrors>
    <ignoredError sqref="J1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84444-5BA3-4A2A-A703-C508A177816D}">
  <dimension ref="A1:K29"/>
  <sheetViews>
    <sheetView zoomScaleNormal="100" zoomScaleSheetLayoutView="100" workbookViewId="0">
      <selection activeCell="E14" sqref="E14"/>
    </sheetView>
  </sheetViews>
  <sheetFormatPr defaultRowHeight="13.5" x14ac:dyDescent="0.4"/>
  <cols>
    <col min="1" max="1" width="3.625" style="1" customWidth="1"/>
    <col min="2" max="2" width="32.625" style="1" customWidth="1"/>
    <col min="3" max="4" width="3.625" style="1" customWidth="1"/>
    <col min="5" max="5" width="27.625" style="1" customWidth="1"/>
    <col min="6" max="6" width="3.625" style="1" customWidth="1"/>
    <col min="7" max="7" width="29.25" style="1" customWidth="1"/>
    <col min="8" max="8" width="3.625" style="1" customWidth="1"/>
    <col min="9" max="9" width="27.625" style="1" customWidth="1"/>
    <col min="10" max="10" width="4.625" style="1" customWidth="1"/>
    <col min="11" max="11" width="54.125" style="18" customWidth="1"/>
    <col min="12" max="16384" width="9" style="1"/>
  </cols>
  <sheetData>
    <row r="1" spans="1:11" x14ac:dyDescent="0.4">
      <c r="A1" s="1" t="s">
        <v>365</v>
      </c>
      <c r="H1" s="1" t="s">
        <v>0</v>
      </c>
      <c r="I1" s="93" t="s">
        <v>1</v>
      </c>
      <c r="J1" s="1" t="s">
        <v>0</v>
      </c>
    </row>
    <row r="2" spans="1:11" x14ac:dyDescent="0.4">
      <c r="A2" s="1" t="s">
        <v>123</v>
      </c>
      <c r="I2" s="93" t="s">
        <v>3</v>
      </c>
    </row>
    <row r="3" spans="1:11" ht="35.1" customHeight="1" x14ac:dyDescent="0.4">
      <c r="A3" s="160" t="s">
        <v>124</v>
      </c>
      <c r="B3" s="161"/>
      <c r="C3" s="161"/>
      <c r="D3" s="161"/>
      <c r="E3" s="161"/>
      <c r="F3" s="161"/>
      <c r="G3" s="161"/>
      <c r="H3" s="161"/>
      <c r="I3" s="161"/>
      <c r="J3" s="161"/>
    </row>
    <row r="4" spans="1:11" ht="45" customHeight="1" thickBot="1" x14ac:dyDescent="0.45">
      <c r="A4" s="162" t="s">
        <v>125</v>
      </c>
      <c r="B4" s="213"/>
      <c r="C4" s="213"/>
      <c r="D4" s="213"/>
      <c r="E4" s="213"/>
      <c r="F4" s="213"/>
      <c r="G4" s="213"/>
      <c r="H4" s="213"/>
      <c r="I4" s="213"/>
      <c r="J4" s="213"/>
    </row>
    <row r="5" spans="1:11" s="18" customFormat="1" ht="24.95" customHeight="1" thickBot="1" x14ac:dyDescent="0.45">
      <c r="A5" s="195" t="s">
        <v>6</v>
      </c>
      <c r="B5" s="164" t="s">
        <v>7</v>
      </c>
      <c r="C5" s="165" t="s">
        <v>8</v>
      </c>
      <c r="D5" s="164" t="s">
        <v>9</v>
      </c>
      <c r="E5" s="164"/>
      <c r="F5" s="164"/>
      <c r="G5" s="164"/>
      <c r="H5" s="164"/>
      <c r="I5" s="164"/>
      <c r="J5" s="165" t="s">
        <v>8</v>
      </c>
      <c r="K5" s="185" t="s">
        <v>13</v>
      </c>
    </row>
    <row r="6" spans="1:11" s="18" customFormat="1" ht="24.95" customHeight="1" thickBot="1" x14ac:dyDescent="0.45">
      <c r="A6" s="195"/>
      <c r="B6" s="164"/>
      <c r="C6" s="165"/>
      <c r="D6" s="164" t="s">
        <v>10</v>
      </c>
      <c r="E6" s="164"/>
      <c r="F6" s="164" t="s">
        <v>126</v>
      </c>
      <c r="G6" s="164"/>
      <c r="H6" s="164" t="s">
        <v>127</v>
      </c>
      <c r="I6" s="164"/>
      <c r="J6" s="165"/>
      <c r="K6" s="186"/>
    </row>
    <row r="7" spans="1:11" s="18" customFormat="1" ht="47.25" customHeight="1" thickBot="1" x14ac:dyDescent="0.45">
      <c r="A7" s="86" t="s">
        <v>14</v>
      </c>
      <c r="B7" s="6" t="s">
        <v>22</v>
      </c>
      <c r="C7" s="90">
        <v>3</v>
      </c>
      <c r="D7" s="7" t="s">
        <v>16</v>
      </c>
      <c r="E7" s="89" t="s">
        <v>23</v>
      </c>
      <c r="F7" s="23" t="s">
        <v>16</v>
      </c>
      <c r="G7" s="89" t="s">
        <v>24</v>
      </c>
      <c r="H7" s="23"/>
      <c r="I7" s="90" t="s">
        <v>25</v>
      </c>
      <c r="J7" s="90">
        <f>C7*(COUNTIF(D7,"●")*1+COUNTIF(F7,"●")*2+COUNTIF(H7,"●")*3)</f>
        <v>0</v>
      </c>
      <c r="K7" s="81" t="s">
        <v>26</v>
      </c>
    </row>
    <row r="8" spans="1:11" s="18" customFormat="1" ht="35.1" customHeight="1" thickBot="1" x14ac:dyDescent="0.45">
      <c r="A8" s="85" t="s">
        <v>21</v>
      </c>
      <c r="B8" s="6" t="s">
        <v>128</v>
      </c>
      <c r="C8" s="85">
        <v>5</v>
      </c>
      <c r="D8" s="7"/>
      <c r="E8" s="62" t="s">
        <v>129</v>
      </c>
      <c r="F8" s="86" t="s">
        <v>42</v>
      </c>
      <c r="G8" s="89" t="s">
        <v>42</v>
      </c>
      <c r="H8" s="86" t="s">
        <v>42</v>
      </c>
      <c r="I8" s="90" t="s">
        <v>42</v>
      </c>
      <c r="J8" s="90">
        <f t="shared" ref="J8:J11" si="0">C8*(COUNTIF(D8,"●")*1+COUNTIF(F8,"●")*2+COUNTIF(H8,"●")*3)</f>
        <v>0</v>
      </c>
      <c r="K8" s="87" t="s">
        <v>97</v>
      </c>
    </row>
    <row r="9" spans="1:11" s="18" customFormat="1" ht="75.75" customHeight="1" thickBot="1" x14ac:dyDescent="0.45">
      <c r="A9" s="86" t="s">
        <v>287</v>
      </c>
      <c r="B9" s="9" t="s">
        <v>60</v>
      </c>
      <c r="C9" s="85">
        <v>3</v>
      </c>
      <c r="D9" s="7"/>
      <c r="E9" s="62" t="s">
        <v>112</v>
      </c>
      <c r="F9" s="23" t="s">
        <v>16</v>
      </c>
      <c r="G9" s="63" t="s">
        <v>62</v>
      </c>
      <c r="H9" s="23" t="s">
        <v>16</v>
      </c>
      <c r="I9" s="85" t="s">
        <v>63</v>
      </c>
      <c r="J9" s="90">
        <f t="shared" si="0"/>
        <v>0</v>
      </c>
      <c r="K9" s="87" t="s">
        <v>64</v>
      </c>
    </row>
    <row r="10" spans="1:11" s="18" customFormat="1" ht="35.1" customHeight="1" thickBot="1" x14ac:dyDescent="0.45">
      <c r="A10" s="85" t="s">
        <v>33</v>
      </c>
      <c r="B10" s="9" t="s">
        <v>130</v>
      </c>
      <c r="C10" s="85">
        <v>5</v>
      </c>
      <c r="D10" s="22" t="s">
        <v>16</v>
      </c>
      <c r="E10" s="89" t="s">
        <v>17</v>
      </c>
      <c r="F10" s="22"/>
      <c r="G10" s="85" t="s">
        <v>131</v>
      </c>
      <c r="H10" s="22"/>
      <c r="I10" s="90" t="s">
        <v>19</v>
      </c>
      <c r="J10" s="90">
        <f t="shared" si="0"/>
        <v>0</v>
      </c>
      <c r="K10" s="87" t="s">
        <v>20</v>
      </c>
    </row>
    <row r="11" spans="1:11" s="18" customFormat="1" ht="35.1" customHeight="1" thickBot="1" x14ac:dyDescent="0.45">
      <c r="A11" s="85" t="s">
        <v>39</v>
      </c>
      <c r="B11" s="9" t="s">
        <v>132</v>
      </c>
      <c r="C11" s="85">
        <v>3</v>
      </c>
      <c r="D11" s="22"/>
      <c r="E11" s="29" t="s">
        <v>133</v>
      </c>
      <c r="F11" s="85" t="s">
        <v>42</v>
      </c>
      <c r="G11" s="85" t="s">
        <v>42</v>
      </c>
      <c r="H11" s="85" t="s">
        <v>42</v>
      </c>
      <c r="I11" s="85" t="s">
        <v>42</v>
      </c>
      <c r="J11" s="90">
        <f t="shared" si="0"/>
        <v>0</v>
      </c>
      <c r="K11" s="60" t="s">
        <v>134</v>
      </c>
    </row>
    <row r="12" spans="1:11" s="18" customFormat="1" ht="35.1" customHeight="1" thickBot="1" x14ac:dyDescent="0.45">
      <c r="A12" s="167" t="s">
        <v>44</v>
      </c>
      <c r="B12" s="10" t="s">
        <v>135</v>
      </c>
      <c r="C12" s="91">
        <v>1</v>
      </c>
      <c r="D12" s="30"/>
      <c r="E12" s="73" t="s">
        <v>85</v>
      </c>
      <c r="F12" s="74"/>
      <c r="G12" s="182" t="s">
        <v>136</v>
      </c>
      <c r="H12" s="183"/>
      <c r="I12" s="184"/>
      <c r="J12" s="12">
        <f>C12*(COUNTIF(D12,"●")*1*F12)</f>
        <v>0</v>
      </c>
      <c r="K12" s="169" t="s">
        <v>137</v>
      </c>
    </row>
    <row r="13" spans="1:11" s="18" customFormat="1" ht="35.1" customHeight="1" thickBot="1" x14ac:dyDescent="0.45">
      <c r="A13" s="168"/>
      <c r="B13" s="69" t="s">
        <v>58</v>
      </c>
      <c r="C13" s="171" t="s">
        <v>0</v>
      </c>
      <c r="D13" s="172"/>
      <c r="E13" s="172"/>
      <c r="F13" s="172"/>
      <c r="G13" s="172"/>
      <c r="H13" s="172"/>
      <c r="I13" s="173"/>
      <c r="J13" s="88" t="s">
        <v>42</v>
      </c>
      <c r="K13" s="169"/>
    </row>
    <row r="14" spans="1:11" s="18" customFormat="1" ht="35.1" customHeight="1" thickBot="1" x14ac:dyDescent="0.45">
      <c r="A14" s="29" t="s">
        <v>49</v>
      </c>
      <c r="B14" s="9" t="s">
        <v>138</v>
      </c>
      <c r="C14" s="85">
        <v>5</v>
      </c>
      <c r="D14" s="22"/>
      <c r="E14" s="85" t="s">
        <v>139</v>
      </c>
      <c r="F14" s="22"/>
      <c r="G14" s="85" t="s">
        <v>140</v>
      </c>
      <c r="H14" s="85" t="s">
        <v>42</v>
      </c>
      <c r="I14" s="85" t="s">
        <v>42</v>
      </c>
      <c r="J14" s="85">
        <f>C14*(COUNTIF(D14,"●")*1+COUNTIF(F14,"●")*2+COUNTIF(H14,"●")*3)</f>
        <v>0</v>
      </c>
      <c r="K14" s="87" t="s">
        <v>141</v>
      </c>
    </row>
    <row r="15" spans="1:11" s="18" customFormat="1" ht="35.1" customHeight="1" thickBot="1" x14ac:dyDescent="0.45">
      <c r="A15" s="85" t="s">
        <v>59</v>
      </c>
      <c r="B15" s="9" t="s">
        <v>142</v>
      </c>
      <c r="C15" s="85">
        <v>3</v>
      </c>
      <c r="D15" s="22"/>
      <c r="E15" s="85" t="s">
        <v>143</v>
      </c>
      <c r="F15" s="22" t="s">
        <v>0</v>
      </c>
      <c r="G15" s="85" t="s">
        <v>144</v>
      </c>
      <c r="H15" s="85" t="s">
        <v>42</v>
      </c>
      <c r="I15" s="85" t="s">
        <v>42</v>
      </c>
      <c r="J15" s="85">
        <f t="shared" ref="J15:J18" si="1">C15*(COUNTIF(D15,"●")*1+COUNTIF(F15,"●")*2+COUNTIF(H15,"●")*3)</f>
        <v>0</v>
      </c>
      <c r="K15" s="87" t="s">
        <v>145</v>
      </c>
    </row>
    <row r="16" spans="1:11" s="18" customFormat="1" ht="35.1" customHeight="1" thickBot="1" x14ac:dyDescent="0.45">
      <c r="A16" s="85" t="s">
        <v>65</v>
      </c>
      <c r="B16" s="9" t="s">
        <v>146</v>
      </c>
      <c r="C16" s="85">
        <v>3</v>
      </c>
      <c r="D16" s="22"/>
      <c r="E16" s="85" t="s">
        <v>143</v>
      </c>
      <c r="F16" s="22" t="s">
        <v>0</v>
      </c>
      <c r="G16" s="85" t="s">
        <v>144</v>
      </c>
      <c r="H16" s="85" t="s">
        <v>42</v>
      </c>
      <c r="I16" s="85" t="s">
        <v>42</v>
      </c>
      <c r="J16" s="85">
        <f t="shared" si="1"/>
        <v>0</v>
      </c>
      <c r="K16" s="87" t="s">
        <v>147</v>
      </c>
    </row>
    <row r="17" spans="1:11" s="18" customFormat="1" ht="35.1" customHeight="1" thickBot="1" x14ac:dyDescent="0.45">
      <c r="A17" s="85" t="s">
        <v>71</v>
      </c>
      <c r="B17" s="9" t="s">
        <v>148</v>
      </c>
      <c r="C17" s="85">
        <v>3</v>
      </c>
      <c r="D17" s="22"/>
      <c r="E17" s="85" t="s">
        <v>149</v>
      </c>
      <c r="F17" s="22"/>
      <c r="G17" s="85" t="s">
        <v>150</v>
      </c>
      <c r="H17" s="22" t="s">
        <v>16</v>
      </c>
      <c r="I17" s="85" t="s">
        <v>151</v>
      </c>
      <c r="J17" s="85">
        <f t="shared" si="1"/>
        <v>0</v>
      </c>
      <c r="K17" s="87" t="s">
        <v>152</v>
      </c>
    </row>
    <row r="18" spans="1:11" s="18" customFormat="1" ht="35.1" customHeight="1" thickBot="1" x14ac:dyDescent="0.45">
      <c r="A18" s="85" t="s">
        <v>77</v>
      </c>
      <c r="B18" s="9" t="s">
        <v>153</v>
      </c>
      <c r="C18" s="85">
        <v>5</v>
      </c>
      <c r="D18" s="22"/>
      <c r="E18" s="29" t="s">
        <v>133</v>
      </c>
      <c r="F18" s="85" t="s">
        <v>42</v>
      </c>
      <c r="G18" s="85" t="s">
        <v>42</v>
      </c>
      <c r="H18" s="85" t="s">
        <v>42</v>
      </c>
      <c r="I18" s="85" t="s">
        <v>42</v>
      </c>
      <c r="J18" s="85">
        <f t="shared" si="1"/>
        <v>0</v>
      </c>
      <c r="K18" s="87" t="s">
        <v>154</v>
      </c>
    </row>
    <row r="19" spans="1:11" s="18" customFormat="1" ht="35.1" customHeight="1" x14ac:dyDescent="0.4">
      <c r="A19" s="166" t="s">
        <v>83</v>
      </c>
      <c r="B19" s="17" t="s">
        <v>155</v>
      </c>
      <c r="C19" s="91">
        <v>1</v>
      </c>
      <c r="D19" s="190" t="s">
        <v>100</v>
      </c>
      <c r="E19" s="191"/>
      <c r="F19" s="74"/>
      <c r="G19" s="182" t="s">
        <v>156</v>
      </c>
      <c r="H19" s="183"/>
      <c r="I19" s="184"/>
      <c r="J19" s="51">
        <f>C19*F19</f>
        <v>0</v>
      </c>
      <c r="K19" s="199" t="s">
        <v>340</v>
      </c>
    </row>
    <row r="20" spans="1:11" s="18" customFormat="1" ht="35.1" customHeight="1" thickBot="1" x14ac:dyDescent="0.45">
      <c r="A20" s="167"/>
      <c r="B20" s="69" t="s">
        <v>58</v>
      </c>
      <c r="C20" s="171"/>
      <c r="D20" s="172"/>
      <c r="E20" s="172"/>
      <c r="F20" s="172"/>
      <c r="G20" s="172"/>
      <c r="H20" s="172"/>
      <c r="I20" s="173"/>
      <c r="J20" s="88" t="s">
        <v>42</v>
      </c>
      <c r="K20" s="200"/>
    </row>
    <row r="21" spans="1:11" s="18" customFormat="1" ht="35.1" customHeight="1" x14ac:dyDescent="0.4">
      <c r="A21" s="167"/>
      <c r="B21" s="10" t="s">
        <v>157</v>
      </c>
      <c r="C21" s="91">
        <v>2</v>
      </c>
      <c r="D21" s="205" t="s">
        <v>100</v>
      </c>
      <c r="E21" s="206"/>
      <c r="F21" s="77"/>
      <c r="G21" s="207" t="s">
        <v>156</v>
      </c>
      <c r="H21" s="208"/>
      <c r="I21" s="209"/>
      <c r="J21" s="12">
        <f>C21*F21</f>
        <v>0</v>
      </c>
      <c r="K21" s="200"/>
    </row>
    <row r="22" spans="1:11" s="18" customFormat="1" ht="35.1" customHeight="1" thickBot="1" x14ac:dyDescent="0.45">
      <c r="A22" s="168"/>
      <c r="B22" s="65" t="s">
        <v>58</v>
      </c>
      <c r="C22" s="210"/>
      <c r="D22" s="211"/>
      <c r="E22" s="211"/>
      <c r="F22" s="211"/>
      <c r="G22" s="211"/>
      <c r="H22" s="211"/>
      <c r="I22" s="212"/>
      <c r="J22" s="92" t="s">
        <v>42</v>
      </c>
      <c r="K22" s="204"/>
    </row>
    <row r="23" spans="1:11" ht="35.1" customHeight="1" x14ac:dyDescent="0.4">
      <c r="A23" s="166" t="s">
        <v>88</v>
      </c>
      <c r="B23" s="17" t="s">
        <v>99</v>
      </c>
      <c r="C23" s="32"/>
      <c r="D23" s="190" t="s">
        <v>100</v>
      </c>
      <c r="E23" s="191"/>
      <c r="F23" s="190"/>
      <c r="G23" s="183"/>
      <c r="H23" s="183"/>
      <c r="I23" s="184"/>
      <c r="J23" s="12">
        <f>C23</f>
        <v>0</v>
      </c>
      <c r="K23" s="199" t="s">
        <v>158</v>
      </c>
    </row>
    <row r="24" spans="1:11" ht="35.1" customHeight="1" thickBot="1" x14ac:dyDescent="0.45">
      <c r="A24" s="167"/>
      <c r="B24" s="69" t="s">
        <v>102</v>
      </c>
      <c r="C24" s="171" t="s">
        <v>0</v>
      </c>
      <c r="D24" s="172"/>
      <c r="E24" s="172"/>
      <c r="F24" s="172"/>
      <c r="G24" s="172"/>
      <c r="H24" s="172"/>
      <c r="I24" s="173"/>
      <c r="J24" s="90" t="s">
        <v>42</v>
      </c>
      <c r="K24" s="200"/>
    </row>
    <row r="25" spans="1:11" ht="35.1" customHeight="1" x14ac:dyDescent="0.4">
      <c r="A25" s="167"/>
      <c r="B25" s="17" t="s">
        <v>99</v>
      </c>
      <c r="C25" s="32"/>
      <c r="D25" s="190" t="s">
        <v>100</v>
      </c>
      <c r="E25" s="191"/>
      <c r="F25" s="190"/>
      <c r="G25" s="183"/>
      <c r="H25" s="183"/>
      <c r="I25" s="184"/>
      <c r="J25" s="12">
        <f>C25</f>
        <v>0</v>
      </c>
      <c r="K25" s="200"/>
    </row>
    <row r="26" spans="1:11" ht="35.1" customHeight="1" thickBot="1" x14ac:dyDescent="0.45">
      <c r="A26" s="167"/>
      <c r="B26" s="69" t="s">
        <v>102</v>
      </c>
      <c r="C26" s="171" t="s">
        <v>0</v>
      </c>
      <c r="D26" s="172"/>
      <c r="E26" s="172"/>
      <c r="F26" s="172"/>
      <c r="G26" s="172"/>
      <c r="H26" s="172"/>
      <c r="I26" s="173"/>
      <c r="J26" s="90" t="s">
        <v>42</v>
      </c>
      <c r="K26" s="200"/>
    </row>
    <row r="27" spans="1:11" ht="35.1" customHeight="1" x14ac:dyDescent="0.4">
      <c r="A27" s="167"/>
      <c r="B27" s="17" t="s">
        <v>99</v>
      </c>
      <c r="C27" s="32"/>
      <c r="D27" s="190" t="s">
        <v>100</v>
      </c>
      <c r="E27" s="191"/>
      <c r="F27" s="190"/>
      <c r="G27" s="183"/>
      <c r="H27" s="183"/>
      <c r="I27" s="184"/>
      <c r="J27" s="12">
        <f>C27</f>
        <v>0</v>
      </c>
      <c r="K27" s="200"/>
    </row>
    <row r="28" spans="1:11" ht="35.1" customHeight="1" thickBot="1" x14ac:dyDescent="0.45">
      <c r="A28" s="168"/>
      <c r="B28" s="69" t="s">
        <v>102</v>
      </c>
      <c r="C28" s="171" t="s">
        <v>0</v>
      </c>
      <c r="D28" s="172"/>
      <c r="E28" s="172"/>
      <c r="F28" s="172"/>
      <c r="G28" s="172"/>
      <c r="H28" s="172"/>
      <c r="I28" s="173"/>
      <c r="J28" s="90" t="s">
        <v>42</v>
      </c>
      <c r="K28" s="201"/>
    </row>
    <row r="29" spans="1:11" s="18" customFormat="1" ht="35.1" customHeight="1" thickBot="1" x14ac:dyDescent="0.45">
      <c r="A29" s="187" t="s">
        <v>103</v>
      </c>
      <c r="B29" s="202"/>
      <c r="C29" s="202"/>
      <c r="D29" s="202"/>
      <c r="E29" s="202"/>
      <c r="F29" s="202"/>
      <c r="G29" s="202"/>
      <c r="H29" s="202"/>
      <c r="I29" s="203"/>
      <c r="J29" s="90">
        <f>SUM(J7:J28)</f>
        <v>0</v>
      </c>
    </row>
  </sheetData>
  <mergeCells count="35">
    <mergeCell ref="A3:J3"/>
    <mergeCell ref="A4:J4"/>
    <mergeCell ref="A5:A6"/>
    <mergeCell ref="B5:B6"/>
    <mergeCell ref="C5:C6"/>
    <mergeCell ref="D5:I5"/>
    <mergeCell ref="J5:J6"/>
    <mergeCell ref="D6:E6"/>
    <mergeCell ref="F6:G6"/>
    <mergeCell ref="H6:I6"/>
    <mergeCell ref="K5:K6"/>
    <mergeCell ref="A12:A13"/>
    <mergeCell ref="G12:I12"/>
    <mergeCell ref="K12:K13"/>
    <mergeCell ref="C13:I13"/>
    <mergeCell ref="A19:A22"/>
    <mergeCell ref="D19:E19"/>
    <mergeCell ref="G19:I19"/>
    <mergeCell ref="K19:K22"/>
    <mergeCell ref="C20:I20"/>
    <mergeCell ref="D21:E21"/>
    <mergeCell ref="G21:I21"/>
    <mergeCell ref="C22:I22"/>
    <mergeCell ref="K23:K28"/>
    <mergeCell ref="C28:I28"/>
    <mergeCell ref="A29:I29"/>
    <mergeCell ref="A23:A28"/>
    <mergeCell ref="D23:E23"/>
    <mergeCell ref="F23:I23"/>
    <mergeCell ref="C24:I24"/>
    <mergeCell ref="D25:E25"/>
    <mergeCell ref="F25:I25"/>
    <mergeCell ref="C26:I26"/>
    <mergeCell ref="D27:E27"/>
    <mergeCell ref="F27:I27"/>
  </mergeCells>
  <phoneticPr fontId="1"/>
  <dataValidations count="1">
    <dataValidation type="list" allowBlank="1" showInputMessage="1" showErrorMessage="1" sqref="F9:F10 H7 F7 H9:H10 F14:F17 H17 D7:D12 D14:D18" xr:uid="{907C6F86-C677-4D94-AF22-CE4AE68CF572}">
      <formula1>"　,●"</formula1>
    </dataValidation>
  </dataValidations>
  <pageMargins left="0.31496062992125984" right="0.11811023622047245" top="0.74803149606299213" bottom="0.74803149606299213" header="0.31496062992125984" footer="0.31496062992125984"/>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0"/>
  <sheetViews>
    <sheetView zoomScaleNormal="100" zoomScaleSheetLayoutView="100" workbookViewId="0">
      <selection activeCell="A3" sqref="A3:J3"/>
    </sheetView>
  </sheetViews>
  <sheetFormatPr defaultRowHeight="13.5" x14ac:dyDescent="0.4"/>
  <cols>
    <col min="1" max="1" width="3.625" style="45" customWidth="1"/>
    <col min="2" max="2" width="32.625" style="45" customWidth="1"/>
    <col min="3" max="4" width="3.625" style="45" customWidth="1"/>
    <col min="5" max="5" width="27.625" style="45" customWidth="1"/>
    <col min="6" max="6" width="3.625" style="45" customWidth="1"/>
    <col min="7" max="7" width="29.25" style="45" customWidth="1"/>
    <col min="8" max="8" width="3.625" style="45" customWidth="1"/>
    <col min="9" max="9" width="27.625" style="45" customWidth="1"/>
    <col min="10" max="10" width="4.625" style="45" customWidth="1"/>
    <col min="11" max="11" width="54.125" style="100" customWidth="1"/>
    <col min="12" max="16384" width="9" style="45"/>
  </cols>
  <sheetData>
    <row r="1" spans="1:11" x14ac:dyDescent="0.4">
      <c r="A1" s="45" t="s">
        <v>365</v>
      </c>
      <c r="H1" s="45" t="s">
        <v>0</v>
      </c>
      <c r="I1" s="99" t="s">
        <v>1</v>
      </c>
      <c r="J1" s="45" t="s">
        <v>0</v>
      </c>
    </row>
    <row r="2" spans="1:11" x14ac:dyDescent="0.4">
      <c r="A2" s="45" t="s">
        <v>159</v>
      </c>
      <c r="I2" s="99" t="s">
        <v>3</v>
      </c>
    </row>
    <row r="3" spans="1:11" ht="35.1" customHeight="1" x14ac:dyDescent="0.4">
      <c r="A3" s="230" t="s">
        <v>160</v>
      </c>
      <c r="B3" s="231"/>
      <c r="C3" s="231"/>
      <c r="D3" s="231"/>
      <c r="E3" s="231"/>
      <c r="F3" s="231"/>
      <c r="G3" s="231"/>
      <c r="H3" s="231"/>
      <c r="I3" s="231"/>
      <c r="J3" s="231"/>
    </row>
    <row r="4" spans="1:11" ht="45" customHeight="1" thickBot="1" x14ac:dyDescent="0.45">
      <c r="A4" s="232" t="s">
        <v>161</v>
      </c>
      <c r="B4" s="233"/>
      <c r="C4" s="233"/>
      <c r="D4" s="233"/>
      <c r="E4" s="233"/>
      <c r="F4" s="233"/>
      <c r="G4" s="233"/>
      <c r="H4" s="233"/>
      <c r="I4" s="233"/>
      <c r="J4" s="233"/>
    </row>
    <row r="5" spans="1:11" s="100" customFormat="1" ht="24.95" customHeight="1" thickBot="1" x14ac:dyDescent="0.45">
      <c r="A5" s="234" t="s">
        <v>6</v>
      </c>
      <c r="B5" s="235" t="s">
        <v>7</v>
      </c>
      <c r="C5" s="236" t="s">
        <v>8</v>
      </c>
      <c r="D5" s="235" t="s">
        <v>9</v>
      </c>
      <c r="E5" s="235"/>
      <c r="F5" s="235"/>
      <c r="G5" s="235"/>
      <c r="H5" s="235"/>
      <c r="I5" s="235"/>
      <c r="J5" s="236" t="s">
        <v>8</v>
      </c>
      <c r="K5" s="228" t="s">
        <v>13</v>
      </c>
    </row>
    <row r="6" spans="1:11" s="100" customFormat="1" ht="24.95" customHeight="1" thickBot="1" x14ac:dyDescent="0.45">
      <c r="A6" s="234"/>
      <c r="B6" s="235"/>
      <c r="C6" s="236"/>
      <c r="D6" s="235" t="s">
        <v>10</v>
      </c>
      <c r="E6" s="235"/>
      <c r="F6" s="235" t="s">
        <v>126</v>
      </c>
      <c r="G6" s="235"/>
      <c r="H6" s="235" t="s">
        <v>162</v>
      </c>
      <c r="I6" s="235"/>
      <c r="J6" s="236"/>
      <c r="K6" s="229"/>
    </row>
    <row r="7" spans="1:11" s="100" customFormat="1" ht="35.25" customHeight="1" thickBot="1" x14ac:dyDescent="0.45">
      <c r="A7" s="101" t="s">
        <v>14</v>
      </c>
      <c r="B7" s="102" t="s">
        <v>163</v>
      </c>
      <c r="C7" s="103">
        <v>1</v>
      </c>
      <c r="D7" s="104" t="s">
        <v>16</v>
      </c>
      <c r="E7" s="105" t="s">
        <v>288</v>
      </c>
      <c r="F7" s="106" t="s">
        <v>16</v>
      </c>
      <c r="G7" s="105" t="s">
        <v>286</v>
      </c>
      <c r="H7" s="106"/>
      <c r="I7" s="103" t="s">
        <v>289</v>
      </c>
      <c r="J7" s="103">
        <f>C7*(COUNTIF(D7,"●")*1+COUNTIF(F7,"●")*2+COUNTIF(H7,"●")*3)</f>
        <v>0</v>
      </c>
      <c r="K7" s="107" t="s">
        <v>38</v>
      </c>
    </row>
    <row r="8" spans="1:11" s="100" customFormat="1" ht="35.1" customHeight="1" thickBot="1" x14ac:dyDescent="0.45">
      <c r="A8" s="101" t="s">
        <v>21</v>
      </c>
      <c r="B8" s="102" t="s">
        <v>164</v>
      </c>
      <c r="C8" s="108">
        <v>2</v>
      </c>
      <c r="D8" s="104"/>
      <c r="E8" s="109" t="s">
        <v>165</v>
      </c>
      <c r="F8" s="106" t="s">
        <v>16</v>
      </c>
      <c r="G8" s="109" t="s">
        <v>166</v>
      </c>
      <c r="H8" s="106"/>
      <c r="I8" s="108" t="s">
        <v>167</v>
      </c>
      <c r="J8" s="108">
        <f t="shared" ref="J8:J13" si="0">C8*(COUNTIF(D8,"●")*1+COUNTIF(F8,"●")*2+COUNTIF(H8,"●")*3)</f>
        <v>0</v>
      </c>
      <c r="K8" s="110" t="s">
        <v>38</v>
      </c>
    </row>
    <row r="9" spans="1:11" s="100" customFormat="1" ht="35.1" customHeight="1" thickBot="1" x14ac:dyDescent="0.45">
      <c r="A9" s="111" t="s">
        <v>27</v>
      </c>
      <c r="B9" s="112" t="s">
        <v>168</v>
      </c>
      <c r="C9" s="113">
        <v>3</v>
      </c>
      <c r="D9" s="104"/>
      <c r="E9" s="114" t="s">
        <v>133</v>
      </c>
      <c r="F9" s="101" t="s">
        <v>42</v>
      </c>
      <c r="G9" s="105" t="s">
        <v>42</v>
      </c>
      <c r="H9" s="101" t="s">
        <v>42</v>
      </c>
      <c r="I9" s="103" t="s">
        <v>42</v>
      </c>
      <c r="J9" s="103">
        <f t="shared" si="0"/>
        <v>0</v>
      </c>
      <c r="K9" s="115" t="s">
        <v>169</v>
      </c>
    </row>
    <row r="10" spans="1:11" s="100" customFormat="1" ht="35.1" customHeight="1" x14ac:dyDescent="0.4">
      <c r="A10" s="217" t="s">
        <v>33</v>
      </c>
      <c r="B10" s="116" t="s">
        <v>170</v>
      </c>
      <c r="C10" s="117">
        <v>3</v>
      </c>
      <c r="D10" s="118" t="s">
        <v>16</v>
      </c>
      <c r="E10" s="119" t="s">
        <v>171</v>
      </c>
      <c r="F10" s="120" t="s">
        <v>16</v>
      </c>
      <c r="G10" s="121" t="s">
        <v>172</v>
      </c>
      <c r="H10" s="120"/>
      <c r="I10" s="117" t="s">
        <v>173</v>
      </c>
      <c r="J10" s="122">
        <f t="shared" si="0"/>
        <v>0</v>
      </c>
      <c r="K10" s="240" t="s">
        <v>174</v>
      </c>
    </row>
    <row r="11" spans="1:11" s="100" customFormat="1" ht="62.25" customHeight="1" x14ac:dyDescent="0.4">
      <c r="A11" s="218"/>
      <c r="B11" s="123" t="s">
        <v>175</v>
      </c>
      <c r="C11" s="124">
        <v>1</v>
      </c>
      <c r="D11" s="125"/>
      <c r="E11" s="126" t="s">
        <v>56</v>
      </c>
      <c r="F11" s="127"/>
      <c r="G11" s="237" t="s">
        <v>176</v>
      </c>
      <c r="H11" s="238"/>
      <c r="I11" s="239"/>
      <c r="J11" s="128">
        <f>C11*(COUNTIF(D11,"●")*1*F11)</f>
        <v>0</v>
      </c>
      <c r="K11" s="241"/>
    </row>
    <row r="12" spans="1:11" s="100" customFormat="1" ht="35.1" customHeight="1" thickBot="1" x14ac:dyDescent="0.45">
      <c r="A12" s="219"/>
      <c r="B12" s="129" t="s">
        <v>58</v>
      </c>
      <c r="C12" s="220"/>
      <c r="D12" s="221"/>
      <c r="E12" s="221"/>
      <c r="F12" s="221"/>
      <c r="G12" s="221"/>
      <c r="H12" s="221"/>
      <c r="I12" s="222"/>
      <c r="J12" s="130" t="s">
        <v>42</v>
      </c>
      <c r="K12" s="242"/>
    </row>
    <row r="13" spans="1:11" s="100" customFormat="1" ht="35.1" customHeight="1" thickBot="1" x14ac:dyDescent="0.45">
      <c r="A13" s="111" t="s">
        <v>39</v>
      </c>
      <c r="B13" s="131" t="s">
        <v>177</v>
      </c>
      <c r="C13" s="113">
        <v>1</v>
      </c>
      <c r="D13" s="132"/>
      <c r="E13" s="113" t="s">
        <v>178</v>
      </c>
      <c r="F13" s="132"/>
      <c r="G13" s="113" t="s">
        <v>179</v>
      </c>
      <c r="H13" s="132"/>
      <c r="I13" s="113" t="s">
        <v>180</v>
      </c>
      <c r="J13" s="103">
        <f t="shared" si="0"/>
        <v>0</v>
      </c>
      <c r="K13" s="115" t="s">
        <v>181</v>
      </c>
    </row>
    <row r="14" spans="1:11" s="100" customFormat="1" ht="35.1" customHeight="1" thickBot="1" x14ac:dyDescent="0.45">
      <c r="A14" s="111" t="s">
        <v>44</v>
      </c>
      <c r="B14" s="112" t="s">
        <v>272</v>
      </c>
      <c r="C14" s="113">
        <v>3</v>
      </c>
      <c r="D14" s="132"/>
      <c r="E14" s="113" t="s">
        <v>183</v>
      </c>
      <c r="F14" s="132" t="s">
        <v>0</v>
      </c>
      <c r="G14" s="113" t="s">
        <v>184</v>
      </c>
      <c r="H14" s="132"/>
      <c r="I14" s="113" t="s">
        <v>185</v>
      </c>
      <c r="J14" s="103">
        <f t="shared" ref="J14:J17" si="1">C14*(COUNTIF(D14,"●")*1+COUNTIF(F14,"●")*2+COUNTIF(H14,"●")*3)</f>
        <v>0</v>
      </c>
      <c r="K14" s="115" t="s">
        <v>186</v>
      </c>
    </row>
    <row r="15" spans="1:11" s="100" customFormat="1" ht="102.75" customHeight="1" thickBot="1" x14ac:dyDescent="0.45">
      <c r="A15" s="111" t="s">
        <v>49</v>
      </c>
      <c r="B15" s="112" t="s">
        <v>282</v>
      </c>
      <c r="C15" s="113">
        <v>5</v>
      </c>
      <c r="D15" s="132"/>
      <c r="E15" s="113" t="s">
        <v>280</v>
      </c>
      <c r="F15" s="132" t="s">
        <v>0</v>
      </c>
      <c r="G15" s="113" t="s">
        <v>290</v>
      </c>
      <c r="H15" s="132"/>
      <c r="I15" s="113" t="s">
        <v>291</v>
      </c>
      <c r="J15" s="103">
        <f t="shared" si="1"/>
        <v>0</v>
      </c>
      <c r="K15" s="115" t="s">
        <v>281</v>
      </c>
    </row>
    <row r="16" spans="1:11" s="100" customFormat="1" ht="35.1" customHeight="1" thickBot="1" x14ac:dyDescent="0.45">
      <c r="A16" s="111" t="s">
        <v>59</v>
      </c>
      <c r="B16" s="112" t="s">
        <v>265</v>
      </c>
      <c r="C16" s="111">
        <v>2</v>
      </c>
      <c r="D16" s="106"/>
      <c r="E16" s="109" t="s">
        <v>183</v>
      </c>
      <c r="F16" s="132"/>
      <c r="G16" s="111" t="s">
        <v>267</v>
      </c>
      <c r="H16" s="132" t="s">
        <v>16</v>
      </c>
      <c r="I16" s="111" t="s">
        <v>266</v>
      </c>
      <c r="J16" s="108">
        <f t="shared" ref="J16" si="2">C16*(COUNTIF(D16,"●")*1+COUNTIF(F16,"●")*2+COUNTIF(H16,"●")*3)</f>
        <v>0</v>
      </c>
      <c r="K16" s="133" t="s">
        <v>264</v>
      </c>
    </row>
    <row r="17" spans="1:11" s="100" customFormat="1" ht="35.1" customHeight="1" thickBot="1" x14ac:dyDescent="0.45">
      <c r="A17" s="111" t="s">
        <v>65</v>
      </c>
      <c r="B17" s="112" t="s">
        <v>187</v>
      </c>
      <c r="C17" s="113">
        <v>5</v>
      </c>
      <c r="D17" s="106"/>
      <c r="E17" s="105" t="s">
        <v>270</v>
      </c>
      <c r="F17" s="132"/>
      <c r="G17" s="113" t="s">
        <v>283</v>
      </c>
      <c r="H17" s="132" t="s">
        <v>16</v>
      </c>
      <c r="I17" s="113" t="s">
        <v>284</v>
      </c>
      <c r="J17" s="103">
        <f t="shared" si="1"/>
        <v>0</v>
      </c>
      <c r="K17" s="115" t="s">
        <v>292</v>
      </c>
    </row>
    <row r="18" spans="1:11" s="100" customFormat="1" ht="35.1" customHeight="1" thickBot="1" x14ac:dyDescent="0.45">
      <c r="A18" s="111" t="s">
        <v>71</v>
      </c>
      <c r="B18" s="112" t="s">
        <v>297</v>
      </c>
      <c r="C18" s="134">
        <v>4</v>
      </c>
      <c r="D18" s="135"/>
      <c r="E18" s="136" t="s">
        <v>85</v>
      </c>
      <c r="F18" s="137"/>
      <c r="G18" s="223" t="s">
        <v>338</v>
      </c>
      <c r="H18" s="224"/>
      <c r="I18" s="225"/>
      <c r="J18" s="113">
        <f>C18*(COUNTIF(D18,"●")*1*F18)</f>
        <v>0</v>
      </c>
      <c r="K18" s="115" t="s">
        <v>339</v>
      </c>
    </row>
    <row r="19" spans="1:11" s="100" customFormat="1" ht="55.5" customHeight="1" thickBot="1" x14ac:dyDescent="0.45">
      <c r="A19" s="111" t="s">
        <v>77</v>
      </c>
      <c r="B19" s="112" t="s">
        <v>277</v>
      </c>
      <c r="C19" s="111">
        <v>1</v>
      </c>
      <c r="D19" s="150" t="s">
        <v>42</v>
      </c>
      <c r="E19" s="150" t="s">
        <v>42</v>
      </c>
      <c r="F19" s="132" t="s">
        <v>0</v>
      </c>
      <c r="G19" s="111" t="s">
        <v>278</v>
      </c>
      <c r="H19" s="132"/>
      <c r="I19" s="111" t="s">
        <v>279</v>
      </c>
      <c r="J19" s="111">
        <f>C19*(COUNTIF(D19,"●")*1+COUNTIF(F19,"●")*2+COUNTIF(H19,"●")*3)</f>
        <v>0</v>
      </c>
      <c r="K19" s="133" t="s">
        <v>298</v>
      </c>
    </row>
    <row r="20" spans="1:11" s="100" customFormat="1" ht="35.1" customHeight="1" thickBot="1" x14ac:dyDescent="0.45">
      <c r="A20" s="111" t="s">
        <v>83</v>
      </c>
      <c r="B20" s="112" t="s">
        <v>192</v>
      </c>
      <c r="C20" s="113">
        <v>2</v>
      </c>
      <c r="D20" s="132"/>
      <c r="E20" s="113" t="s">
        <v>285</v>
      </c>
      <c r="F20" s="132" t="s">
        <v>0</v>
      </c>
      <c r="G20" s="113" t="s">
        <v>293</v>
      </c>
      <c r="H20" s="101" t="s">
        <v>42</v>
      </c>
      <c r="I20" s="103" t="s">
        <v>42</v>
      </c>
      <c r="J20" s="111">
        <f>C20*(COUNTIF(D20,"●")*1+COUNTIF(F20,"●")*2+COUNTIF(H20,"●")*3)</f>
        <v>0</v>
      </c>
      <c r="K20" s="115" t="s">
        <v>193</v>
      </c>
    </row>
    <row r="21" spans="1:11" s="100" customFormat="1" ht="35.1" customHeight="1" thickBot="1" x14ac:dyDescent="0.45">
      <c r="A21" s="111" t="s">
        <v>88</v>
      </c>
      <c r="B21" s="112" t="s">
        <v>268</v>
      </c>
      <c r="C21" s="111">
        <v>2</v>
      </c>
      <c r="D21" s="132"/>
      <c r="E21" s="111" t="s">
        <v>299</v>
      </c>
      <c r="F21" s="132" t="s">
        <v>0</v>
      </c>
      <c r="G21" s="111" t="s">
        <v>269</v>
      </c>
      <c r="H21" s="132"/>
      <c r="I21" s="111" t="s">
        <v>300</v>
      </c>
      <c r="J21" s="111">
        <f>C21*(COUNTIF(D21,"●")*1+COUNTIF(F21,"●")*2+COUNTIF(H21,"●")*3)</f>
        <v>0</v>
      </c>
      <c r="K21" s="133" t="s">
        <v>271</v>
      </c>
    </row>
    <row r="22" spans="1:11" s="100" customFormat="1" ht="35.1" customHeight="1" thickBot="1" x14ac:dyDescent="0.45">
      <c r="A22" s="138" t="s">
        <v>91</v>
      </c>
      <c r="B22" s="112" t="s">
        <v>263</v>
      </c>
      <c r="C22" s="111">
        <v>4</v>
      </c>
      <c r="D22" s="104"/>
      <c r="E22" s="139" t="s">
        <v>133</v>
      </c>
      <c r="F22" s="101" t="s">
        <v>42</v>
      </c>
      <c r="G22" s="109" t="s">
        <v>42</v>
      </c>
      <c r="H22" s="101" t="s">
        <v>42</v>
      </c>
      <c r="I22" s="108" t="s">
        <v>42</v>
      </c>
      <c r="J22" s="111">
        <f>C22*(COUNTIF(D22,"●")*1+COUNTIF(F22,"●")*2+COUNTIF(H22,"●")*3)</f>
        <v>0</v>
      </c>
      <c r="K22" s="140" t="s">
        <v>274</v>
      </c>
    </row>
    <row r="23" spans="1:11" s="100" customFormat="1" ht="35.1" customHeight="1" thickBot="1" x14ac:dyDescent="0.45">
      <c r="A23" s="138" t="s">
        <v>93</v>
      </c>
      <c r="B23" s="112" t="s">
        <v>275</v>
      </c>
      <c r="C23" s="111">
        <v>1</v>
      </c>
      <c r="D23" s="104"/>
      <c r="E23" s="139" t="s">
        <v>273</v>
      </c>
      <c r="F23" s="101" t="s">
        <v>42</v>
      </c>
      <c r="G23" s="109" t="s">
        <v>42</v>
      </c>
      <c r="H23" s="101" t="s">
        <v>42</v>
      </c>
      <c r="I23" s="108" t="s">
        <v>42</v>
      </c>
      <c r="J23" s="111">
        <f>C23*(COUNTIF(D23,"●")*1+COUNTIF(F23,"●")*2+COUNTIF(H23,"●")*3)</f>
        <v>0</v>
      </c>
      <c r="K23" s="140" t="s">
        <v>276</v>
      </c>
    </row>
    <row r="24" spans="1:11" ht="35.1" customHeight="1" x14ac:dyDescent="0.4">
      <c r="A24" s="217" t="s">
        <v>98</v>
      </c>
      <c r="B24" s="141" t="s">
        <v>99</v>
      </c>
      <c r="C24" s="142"/>
      <c r="D24" s="226" t="s">
        <v>100</v>
      </c>
      <c r="E24" s="227"/>
      <c r="F24" s="226"/>
      <c r="G24" s="224"/>
      <c r="H24" s="224"/>
      <c r="I24" s="225"/>
      <c r="J24" s="122">
        <f>C24</f>
        <v>0</v>
      </c>
      <c r="K24" s="243" t="s">
        <v>101</v>
      </c>
    </row>
    <row r="25" spans="1:11" ht="35.1" customHeight="1" thickBot="1" x14ac:dyDescent="0.45">
      <c r="A25" s="218"/>
      <c r="B25" s="129" t="s">
        <v>102</v>
      </c>
      <c r="C25" s="220" t="s">
        <v>0</v>
      </c>
      <c r="D25" s="221"/>
      <c r="E25" s="221"/>
      <c r="F25" s="221"/>
      <c r="G25" s="221"/>
      <c r="H25" s="221"/>
      <c r="I25" s="222"/>
      <c r="J25" s="103" t="s">
        <v>42</v>
      </c>
      <c r="K25" s="244"/>
    </row>
    <row r="26" spans="1:11" ht="35.1" customHeight="1" x14ac:dyDescent="0.4">
      <c r="A26" s="218"/>
      <c r="B26" s="141" t="s">
        <v>99</v>
      </c>
      <c r="C26" s="142"/>
      <c r="D26" s="226" t="s">
        <v>100</v>
      </c>
      <c r="E26" s="227"/>
      <c r="F26" s="226"/>
      <c r="G26" s="224"/>
      <c r="H26" s="224"/>
      <c r="I26" s="225"/>
      <c r="J26" s="122">
        <f>C26</f>
        <v>0</v>
      </c>
      <c r="K26" s="244"/>
    </row>
    <row r="27" spans="1:11" ht="35.1" customHeight="1" thickBot="1" x14ac:dyDescent="0.45">
      <c r="A27" s="218"/>
      <c r="B27" s="129" t="s">
        <v>102</v>
      </c>
      <c r="C27" s="220" t="s">
        <v>0</v>
      </c>
      <c r="D27" s="221"/>
      <c r="E27" s="221"/>
      <c r="F27" s="221"/>
      <c r="G27" s="221"/>
      <c r="H27" s="221"/>
      <c r="I27" s="222"/>
      <c r="J27" s="103" t="s">
        <v>42</v>
      </c>
      <c r="K27" s="244"/>
    </row>
    <row r="28" spans="1:11" ht="35.1" customHeight="1" x14ac:dyDescent="0.4">
      <c r="A28" s="218"/>
      <c r="B28" s="141" t="s">
        <v>99</v>
      </c>
      <c r="C28" s="142"/>
      <c r="D28" s="226" t="s">
        <v>100</v>
      </c>
      <c r="E28" s="227"/>
      <c r="F28" s="226"/>
      <c r="G28" s="224"/>
      <c r="H28" s="224"/>
      <c r="I28" s="225"/>
      <c r="J28" s="122">
        <f>C28</f>
        <v>0</v>
      </c>
      <c r="K28" s="244"/>
    </row>
    <row r="29" spans="1:11" ht="35.1" customHeight="1" thickBot="1" x14ac:dyDescent="0.45">
      <c r="A29" s="219"/>
      <c r="B29" s="129" t="s">
        <v>102</v>
      </c>
      <c r="C29" s="220" t="s">
        <v>0</v>
      </c>
      <c r="D29" s="221"/>
      <c r="E29" s="221"/>
      <c r="F29" s="221"/>
      <c r="G29" s="221"/>
      <c r="H29" s="221"/>
      <c r="I29" s="222"/>
      <c r="J29" s="103" t="s">
        <v>42</v>
      </c>
      <c r="K29" s="245"/>
    </row>
    <row r="30" spans="1:11" s="100" customFormat="1" ht="35.1" customHeight="1" thickBot="1" x14ac:dyDescent="0.45">
      <c r="A30" s="214" t="s">
        <v>103</v>
      </c>
      <c r="B30" s="215"/>
      <c r="C30" s="215"/>
      <c r="D30" s="215"/>
      <c r="E30" s="215"/>
      <c r="F30" s="215"/>
      <c r="G30" s="215"/>
      <c r="H30" s="215"/>
      <c r="I30" s="216"/>
      <c r="J30" s="143">
        <f>SUM(J7:J29)</f>
        <v>0</v>
      </c>
      <c r="K30" s="144"/>
    </row>
  </sheetData>
  <mergeCells count="28">
    <mergeCell ref="K5:K6"/>
    <mergeCell ref="C27:I27"/>
    <mergeCell ref="A3:J3"/>
    <mergeCell ref="A4:J4"/>
    <mergeCell ref="A5:A6"/>
    <mergeCell ref="B5:B6"/>
    <mergeCell ref="C5:C6"/>
    <mergeCell ref="D5:I5"/>
    <mergeCell ref="J5:J6"/>
    <mergeCell ref="D6:E6"/>
    <mergeCell ref="F6:G6"/>
    <mergeCell ref="H6:I6"/>
    <mergeCell ref="G11:I11"/>
    <mergeCell ref="K10:K12"/>
    <mergeCell ref="K24:K29"/>
    <mergeCell ref="A30:I30"/>
    <mergeCell ref="A10:A12"/>
    <mergeCell ref="C12:I12"/>
    <mergeCell ref="G18:I18"/>
    <mergeCell ref="A24:A29"/>
    <mergeCell ref="D24:E24"/>
    <mergeCell ref="D28:E28"/>
    <mergeCell ref="F24:I24"/>
    <mergeCell ref="F26:I26"/>
    <mergeCell ref="F28:I28"/>
    <mergeCell ref="C25:I25"/>
    <mergeCell ref="C29:I29"/>
    <mergeCell ref="D26:E26"/>
  </mergeCells>
  <phoneticPr fontId="1"/>
  <dataValidations count="1">
    <dataValidation type="list" allowBlank="1" showInputMessage="1" showErrorMessage="1" sqref="H7:H8 F7:F8 F10 H10 D7:D11 D13:D15 F13:F17 H13:H17 F19:F21 H19 H21 D18 D20:D23" xr:uid="{00000000-0002-0000-0300-000000000000}">
      <formula1>"　,●"</formula1>
    </dataValidation>
  </dataValidations>
  <pageMargins left="0.31496062992125984" right="0.11811023622047245" top="0.35433070866141736" bottom="0.15748031496062992" header="0.31496062992125984" footer="0.31496062992125984"/>
  <pageSetup paperSize="9" scale="59" fitToHeight="0" orientation="landscape" r:id="rId1"/>
  <ignoredErrors>
    <ignoredError sqref="J1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23"/>
  <sheetViews>
    <sheetView zoomScaleNormal="100" zoomScaleSheetLayoutView="100" workbookViewId="0">
      <selection activeCell="A3" sqref="A3:J3"/>
    </sheetView>
  </sheetViews>
  <sheetFormatPr defaultRowHeight="13.5" x14ac:dyDescent="0.4"/>
  <cols>
    <col min="1" max="1" width="3.625" style="1" customWidth="1"/>
    <col min="2" max="2" width="32.625" style="1" customWidth="1"/>
    <col min="3" max="4" width="3.625" style="1" customWidth="1"/>
    <col min="5" max="5" width="27.625" style="1" customWidth="1"/>
    <col min="6" max="6" width="3.625" style="1" customWidth="1"/>
    <col min="7" max="7" width="29.25" style="1" customWidth="1"/>
    <col min="8" max="8" width="3.625" style="1" customWidth="1"/>
    <col min="9" max="9" width="27.625" style="1" customWidth="1"/>
    <col min="10" max="10" width="4.625" style="1" customWidth="1"/>
    <col min="11" max="11" width="54.125" style="18" customWidth="1"/>
    <col min="12" max="16384" width="9" style="1"/>
  </cols>
  <sheetData>
    <row r="1" spans="1:11" x14ac:dyDescent="0.4">
      <c r="A1" s="1" t="s">
        <v>365</v>
      </c>
      <c r="H1" s="1" t="s">
        <v>0</v>
      </c>
      <c r="I1" s="5" t="s">
        <v>1</v>
      </c>
      <c r="J1" s="1" t="s">
        <v>0</v>
      </c>
    </row>
    <row r="2" spans="1:11" x14ac:dyDescent="0.4">
      <c r="A2" s="1" t="s">
        <v>194</v>
      </c>
      <c r="I2" s="5" t="s">
        <v>3</v>
      </c>
    </row>
    <row r="3" spans="1:11" ht="35.1" customHeight="1" x14ac:dyDescent="0.4">
      <c r="A3" s="160" t="s">
        <v>195</v>
      </c>
      <c r="B3" s="161"/>
      <c r="C3" s="161"/>
      <c r="D3" s="161"/>
      <c r="E3" s="161"/>
      <c r="F3" s="161"/>
      <c r="G3" s="161"/>
      <c r="H3" s="161"/>
      <c r="I3" s="161"/>
      <c r="J3" s="161"/>
    </row>
    <row r="4" spans="1:11" ht="45" customHeight="1" thickBot="1" x14ac:dyDescent="0.45">
      <c r="A4" s="162" t="s">
        <v>161</v>
      </c>
      <c r="B4" s="163"/>
      <c r="C4" s="163"/>
      <c r="D4" s="163"/>
      <c r="E4" s="163"/>
      <c r="F4" s="163"/>
      <c r="G4" s="163"/>
      <c r="H4" s="163"/>
      <c r="I4" s="163"/>
      <c r="J4" s="163"/>
    </row>
    <row r="5" spans="1:11" s="18" customFormat="1" ht="24.95" customHeight="1" thickBot="1" x14ac:dyDescent="0.45">
      <c r="A5" s="164" t="s">
        <v>6</v>
      </c>
      <c r="B5" s="164" t="s">
        <v>7</v>
      </c>
      <c r="C5" s="165" t="s">
        <v>8</v>
      </c>
      <c r="D5" s="164" t="s">
        <v>9</v>
      </c>
      <c r="E5" s="164"/>
      <c r="F5" s="164"/>
      <c r="G5" s="164"/>
      <c r="H5" s="164"/>
      <c r="I5" s="164"/>
      <c r="J5" s="165" t="s">
        <v>8</v>
      </c>
      <c r="K5" s="185" t="s">
        <v>13</v>
      </c>
    </row>
    <row r="6" spans="1:11" s="18" customFormat="1" ht="24.95" customHeight="1" thickBot="1" x14ac:dyDescent="0.45">
      <c r="A6" s="164"/>
      <c r="B6" s="164"/>
      <c r="C6" s="165"/>
      <c r="D6" s="164" t="s">
        <v>10</v>
      </c>
      <c r="E6" s="164"/>
      <c r="F6" s="164" t="s">
        <v>126</v>
      </c>
      <c r="G6" s="164"/>
      <c r="H6" s="164" t="s">
        <v>162</v>
      </c>
      <c r="I6" s="164"/>
      <c r="J6" s="165"/>
      <c r="K6" s="186"/>
    </row>
    <row r="7" spans="1:11" s="18" customFormat="1" ht="102" customHeight="1" thickBot="1" x14ac:dyDescent="0.45">
      <c r="A7" s="27" t="s">
        <v>14</v>
      </c>
      <c r="B7" s="6" t="s">
        <v>107</v>
      </c>
      <c r="C7" s="8">
        <v>1</v>
      </c>
      <c r="D7" s="7" t="s">
        <v>16</v>
      </c>
      <c r="E7" s="21" t="s">
        <v>196</v>
      </c>
      <c r="F7" s="23" t="s">
        <v>16</v>
      </c>
      <c r="G7" s="20" t="s">
        <v>109</v>
      </c>
      <c r="H7" s="23"/>
      <c r="I7" s="20" t="s">
        <v>110</v>
      </c>
      <c r="J7" s="8">
        <f>C7*(COUNTIF(D7,"●")*1+COUNTIF(F7,"●")*2+COUNTIF(H7,"●")*3)</f>
        <v>0</v>
      </c>
      <c r="K7" s="33" t="s">
        <v>111</v>
      </c>
    </row>
    <row r="8" spans="1:11" s="18" customFormat="1" ht="35.1" customHeight="1" thickBot="1" x14ac:dyDescent="0.45">
      <c r="A8" s="27" t="s">
        <v>21</v>
      </c>
      <c r="B8" s="6" t="s">
        <v>164</v>
      </c>
      <c r="C8" s="8">
        <v>2</v>
      </c>
      <c r="D8" s="7"/>
      <c r="E8" s="61" t="s">
        <v>165</v>
      </c>
      <c r="F8" s="23" t="s">
        <v>16</v>
      </c>
      <c r="G8" s="61" t="s">
        <v>166</v>
      </c>
      <c r="H8" s="23"/>
      <c r="I8" s="12" t="s">
        <v>167</v>
      </c>
      <c r="J8" s="12">
        <f t="shared" ref="J8" si="0">C8*(COUNTIF(D8,"●")*1+COUNTIF(F8,"●")*2+COUNTIF(H8,"●")*3)</f>
        <v>0</v>
      </c>
      <c r="K8" s="19" t="s">
        <v>38</v>
      </c>
    </row>
    <row r="9" spans="1:11" s="18" customFormat="1" ht="35.1" customHeight="1" x14ac:dyDescent="0.4">
      <c r="A9" s="166" t="s">
        <v>27</v>
      </c>
      <c r="B9" s="57" t="s">
        <v>199</v>
      </c>
      <c r="C9" s="58">
        <v>2</v>
      </c>
      <c r="D9" s="11"/>
      <c r="E9" s="25" t="s">
        <v>200</v>
      </c>
      <c r="F9" s="24" t="s">
        <v>16</v>
      </c>
      <c r="G9" s="26" t="s">
        <v>201</v>
      </c>
      <c r="H9" s="24" t="s">
        <v>16</v>
      </c>
      <c r="I9" s="58" t="s">
        <v>202</v>
      </c>
      <c r="J9" s="12">
        <f t="shared" ref="J9" si="1">C9*(COUNTIF(D9,"●")*1+COUNTIF(F9,"●")*2+COUNTIF(H9,"●")*3)</f>
        <v>0</v>
      </c>
      <c r="K9" s="199" t="s">
        <v>203</v>
      </c>
    </row>
    <row r="10" spans="1:11" s="18" customFormat="1" ht="35.1" customHeight="1" thickBot="1" x14ac:dyDescent="0.45">
      <c r="A10" s="168"/>
      <c r="B10" s="69" t="s">
        <v>58</v>
      </c>
      <c r="C10" s="171"/>
      <c r="D10" s="172"/>
      <c r="E10" s="172"/>
      <c r="F10" s="172"/>
      <c r="G10" s="172"/>
      <c r="H10" s="172"/>
      <c r="I10" s="173"/>
      <c r="J10" s="13" t="s">
        <v>42</v>
      </c>
      <c r="K10" s="204"/>
    </row>
    <row r="11" spans="1:11" s="18" customFormat="1" ht="35.1" customHeight="1" thickBot="1" x14ac:dyDescent="0.45">
      <c r="A11" s="28" t="s">
        <v>33</v>
      </c>
      <c r="B11" s="9" t="s">
        <v>188</v>
      </c>
      <c r="C11" s="28">
        <v>1</v>
      </c>
      <c r="D11" s="22"/>
      <c r="E11" s="28" t="s">
        <v>189</v>
      </c>
      <c r="F11" s="22" t="s">
        <v>0</v>
      </c>
      <c r="G11" s="28" t="s">
        <v>190</v>
      </c>
      <c r="H11" s="22"/>
      <c r="I11" s="28" t="s">
        <v>191</v>
      </c>
      <c r="J11" s="28">
        <f>C11*(COUNTIF(D11,"●")*1+COUNTIF(F11,"●")*2+COUNTIF(H11,"●")*3)</f>
        <v>0</v>
      </c>
      <c r="K11" s="59" t="s">
        <v>204</v>
      </c>
    </row>
    <row r="12" spans="1:11" s="18" customFormat="1" ht="35.1" customHeight="1" x14ac:dyDescent="0.4">
      <c r="A12" s="166" t="s">
        <v>39</v>
      </c>
      <c r="B12" s="57" t="s">
        <v>205</v>
      </c>
      <c r="C12" s="58">
        <v>1</v>
      </c>
      <c r="D12" s="11"/>
      <c r="E12" s="25">
        <v>1</v>
      </c>
      <c r="F12" s="24" t="s">
        <v>16</v>
      </c>
      <c r="G12" s="26">
        <v>2</v>
      </c>
      <c r="H12" s="24" t="s">
        <v>16</v>
      </c>
      <c r="I12" s="58" t="s">
        <v>206</v>
      </c>
      <c r="J12" s="12">
        <f t="shared" ref="J12" si="2">C12*(COUNTIF(D12,"●")*1+COUNTIF(F12,"●")*2+COUNTIF(H12,"●")*3)</f>
        <v>0</v>
      </c>
      <c r="K12" s="199" t="s">
        <v>207</v>
      </c>
    </row>
    <row r="13" spans="1:11" s="18" customFormat="1" ht="35.1" customHeight="1" thickBot="1" x14ac:dyDescent="0.45">
      <c r="A13" s="168"/>
      <c r="B13" s="69" t="s">
        <v>58</v>
      </c>
      <c r="C13" s="171"/>
      <c r="D13" s="172"/>
      <c r="E13" s="172"/>
      <c r="F13" s="172"/>
      <c r="G13" s="172"/>
      <c r="H13" s="172"/>
      <c r="I13" s="173"/>
      <c r="J13" s="13" t="s">
        <v>42</v>
      </c>
      <c r="K13" s="204"/>
    </row>
    <row r="14" spans="1:11" s="18" customFormat="1" ht="35.1" customHeight="1" x14ac:dyDescent="0.4">
      <c r="A14" s="166" t="s">
        <v>44</v>
      </c>
      <c r="B14" s="57" t="s">
        <v>208</v>
      </c>
      <c r="C14" s="58">
        <v>10</v>
      </c>
      <c r="D14" s="11"/>
      <c r="E14" s="25" t="s">
        <v>133</v>
      </c>
      <c r="F14" s="151" t="s">
        <v>42</v>
      </c>
      <c r="G14" s="73" t="s">
        <v>42</v>
      </c>
      <c r="H14" s="151" t="s">
        <v>42</v>
      </c>
      <c r="I14" s="151" t="s">
        <v>42</v>
      </c>
      <c r="J14" s="12">
        <f t="shared" ref="J14" si="3">C14*(COUNTIF(D14,"●")*1+COUNTIF(F14,"●")*2+COUNTIF(H14,"●")*3)</f>
        <v>0</v>
      </c>
      <c r="K14" s="199" t="s">
        <v>209</v>
      </c>
    </row>
    <row r="15" spans="1:11" s="18" customFormat="1" ht="35.1" customHeight="1" thickBot="1" x14ac:dyDescent="0.45">
      <c r="A15" s="168"/>
      <c r="B15" s="69" t="s">
        <v>58</v>
      </c>
      <c r="C15" s="179"/>
      <c r="D15" s="180"/>
      <c r="E15" s="180"/>
      <c r="F15" s="180"/>
      <c r="G15" s="180"/>
      <c r="H15" s="180"/>
      <c r="I15" s="181"/>
      <c r="J15" s="13" t="s">
        <v>42</v>
      </c>
      <c r="K15" s="204"/>
    </row>
    <row r="16" spans="1:11" s="18" customFormat="1" ht="35.1" customHeight="1" thickBot="1" x14ac:dyDescent="0.45">
      <c r="A16" s="94" t="s">
        <v>49</v>
      </c>
      <c r="B16" s="57" t="s">
        <v>295</v>
      </c>
      <c r="C16" s="94">
        <v>10</v>
      </c>
      <c r="D16" s="7"/>
      <c r="E16" s="145" t="s">
        <v>133</v>
      </c>
      <c r="F16" s="95" t="s">
        <v>42</v>
      </c>
      <c r="G16" s="96" t="s">
        <v>42</v>
      </c>
      <c r="H16" s="95" t="s">
        <v>42</v>
      </c>
      <c r="I16" s="96" t="s">
        <v>42</v>
      </c>
      <c r="J16" s="98">
        <f t="shared" ref="J16" si="4">C16*(COUNTIF(D16,"●")*1+COUNTIF(F16,"●")*2+COUNTIF(H16,"●")*3)</f>
        <v>0</v>
      </c>
      <c r="K16" s="97" t="s">
        <v>296</v>
      </c>
    </row>
    <row r="17" spans="1:11" ht="35.1" customHeight="1" x14ac:dyDescent="0.4">
      <c r="A17" s="166" t="s">
        <v>59</v>
      </c>
      <c r="B17" s="17" t="s">
        <v>99</v>
      </c>
      <c r="C17" s="32"/>
      <c r="D17" s="190" t="s">
        <v>100</v>
      </c>
      <c r="E17" s="191"/>
      <c r="F17" s="190"/>
      <c r="G17" s="183"/>
      <c r="H17" s="183"/>
      <c r="I17" s="184"/>
      <c r="J17" s="12">
        <f>C17</f>
        <v>0</v>
      </c>
      <c r="K17" s="192" t="s">
        <v>101</v>
      </c>
    </row>
    <row r="18" spans="1:11" ht="35.1" customHeight="1" x14ac:dyDescent="0.4">
      <c r="A18" s="167"/>
      <c r="B18" s="69" t="s">
        <v>102</v>
      </c>
      <c r="C18" s="171" t="s">
        <v>0</v>
      </c>
      <c r="D18" s="172"/>
      <c r="E18" s="172"/>
      <c r="F18" s="172"/>
      <c r="G18" s="172"/>
      <c r="H18" s="172"/>
      <c r="I18" s="173"/>
      <c r="J18" s="8" t="s">
        <v>42</v>
      </c>
      <c r="K18" s="193"/>
    </row>
    <row r="19" spans="1:11" ht="35.1" customHeight="1" x14ac:dyDescent="0.4">
      <c r="A19" s="167"/>
      <c r="B19" s="17" t="s">
        <v>99</v>
      </c>
      <c r="C19" s="32"/>
      <c r="D19" s="190" t="s">
        <v>100</v>
      </c>
      <c r="E19" s="191"/>
      <c r="F19" s="190"/>
      <c r="G19" s="183"/>
      <c r="H19" s="183"/>
      <c r="I19" s="184"/>
      <c r="J19" s="12">
        <f>C19</f>
        <v>0</v>
      </c>
      <c r="K19" s="193"/>
    </row>
    <row r="20" spans="1:11" ht="35.1" customHeight="1" x14ac:dyDescent="0.4">
      <c r="A20" s="167"/>
      <c r="B20" s="69" t="s">
        <v>102</v>
      </c>
      <c r="C20" s="171" t="s">
        <v>0</v>
      </c>
      <c r="D20" s="172"/>
      <c r="E20" s="172"/>
      <c r="F20" s="172"/>
      <c r="G20" s="172"/>
      <c r="H20" s="172"/>
      <c r="I20" s="173"/>
      <c r="J20" s="8" t="s">
        <v>42</v>
      </c>
      <c r="K20" s="193"/>
    </row>
    <row r="21" spans="1:11" ht="35.1" customHeight="1" x14ac:dyDescent="0.4">
      <c r="A21" s="167"/>
      <c r="B21" s="17" t="s">
        <v>99</v>
      </c>
      <c r="C21" s="32"/>
      <c r="D21" s="190" t="s">
        <v>100</v>
      </c>
      <c r="E21" s="191"/>
      <c r="F21" s="190"/>
      <c r="G21" s="183"/>
      <c r="H21" s="183"/>
      <c r="I21" s="184"/>
      <c r="J21" s="12">
        <f>C21</f>
        <v>0</v>
      </c>
      <c r="K21" s="193"/>
    </row>
    <row r="22" spans="1:11" ht="35.1" customHeight="1" x14ac:dyDescent="0.4">
      <c r="A22" s="168"/>
      <c r="B22" s="69" t="s">
        <v>102</v>
      </c>
      <c r="C22" s="171" t="s">
        <v>0</v>
      </c>
      <c r="D22" s="172"/>
      <c r="E22" s="172"/>
      <c r="F22" s="172"/>
      <c r="G22" s="172"/>
      <c r="H22" s="172"/>
      <c r="I22" s="173"/>
      <c r="J22" s="8" t="s">
        <v>42</v>
      </c>
      <c r="K22" s="194"/>
    </row>
    <row r="23" spans="1:11" s="18" customFormat="1" ht="35.1" customHeight="1" x14ac:dyDescent="0.4">
      <c r="A23" s="187" t="s">
        <v>103</v>
      </c>
      <c r="B23" s="202"/>
      <c r="C23" s="202"/>
      <c r="D23" s="202"/>
      <c r="E23" s="202"/>
      <c r="F23" s="202"/>
      <c r="G23" s="202"/>
      <c r="H23" s="202"/>
      <c r="I23" s="203"/>
      <c r="J23" s="84">
        <f>SUM(J7:J22)</f>
        <v>0</v>
      </c>
      <c r="K23" s="82"/>
    </row>
  </sheetData>
  <mergeCells count="32">
    <mergeCell ref="A12:A13"/>
    <mergeCell ref="C13:I13"/>
    <mergeCell ref="K5:K6"/>
    <mergeCell ref="K17:K22"/>
    <mergeCell ref="C18:I18"/>
    <mergeCell ref="D19:E19"/>
    <mergeCell ref="C20:I20"/>
    <mergeCell ref="D21:E21"/>
    <mergeCell ref="C22:I22"/>
    <mergeCell ref="F17:I17"/>
    <mergeCell ref="F19:I19"/>
    <mergeCell ref="F21:I21"/>
    <mergeCell ref="K14:K15"/>
    <mergeCell ref="K9:K10"/>
    <mergeCell ref="C10:I10"/>
    <mergeCell ref="K12:K13"/>
    <mergeCell ref="A17:A22"/>
    <mergeCell ref="D17:E17"/>
    <mergeCell ref="A23:I23"/>
    <mergeCell ref="A9:A10"/>
    <mergeCell ref="A3:J3"/>
    <mergeCell ref="A4:J4"/>
    <mergeCell ref="A5:A6"/>
    <mergeCell ref="B5:B6"/>
    <mergeCell ref="C5:C6"/>
    <mergeCell ref="D5:I5"/>
    <mergeCell ref="J5:J6"/>
    <mergeCell ref="D6:E6"/>
    <mergeCell ref="F6:G6"/>
    <mergeCell ref="H6:I6"/>
    <mergeCell ref="A14:A15"/>
    <mergeCell ref="C15:I15"/>
  </mergeCells>
  <phoneticPr fontId="1"/>
  <dataValidations count="1">
    <dataValidation type="list" allowBlank="1" showInputMessage="1" showErrorMessage="1" sqref="D11:D12 F11:F12 H11:H12 D14 D7:D9 F7:F9 H7:H9 D16" xr:uid="{00000000-0002-0000-0400-000000000000}">
      <formula1>"　,●"</formula1>
    </dataValidation>
  </dataValidations>
  <pageMargins left="0.31496062992125984" right="0.11811023622047245" top="0.74803149606299213" bottom="0.74803149606299213" header="0.31496062992125984" footer="0.31496062992125984"/>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sheetPr>
  <dimension ref="A1:L19"/>
  <sheetViews>
    <sheetView zoomScaleNormal="100" workbookViewId="0">
      <selection activeCell="B6" sqref="B6"/>
    </sheetView>
  </sheetViews>
  <sheetFormatPr defaultRowHeight="13.5" x14ac:dyDescent="0.4"/>
  <cols>
    <col min="1" max="1" width="5.625" style="1" customWidth="1"/>
    <col min="2" max="2" width="27.625" style="1" customWidth="1"/>
    <col min="3" max="8" width="10.625" style="1" customWidth="1"/>
    <col min="9" max="9" width="13.625" style="1" customWidth="1"/>
    <col min="10" max="16384" width="9" style="1"/>
  </cols>
  <sheetData>
    <row r="1" spans="1:12" ht="21.95" customHeight="1" x14ac:dyDescent="0.4">
      <c r="A1" s="1" t="s">
        <v>365</v>
      </c>
      <c r="C1" s="257" t="s">
        <v>210</v>
      </c>
      <c r="D1" s="257"/>
      <c r="E1" s="257"/>
      <c r="F1" s="257"/>
      <c r="G1" s="257"/>
      <c r="H1" s="257"/>
      <c r="I1" s="258"/>
    </row>
    <row r="2" spans="1:12" ht="21.95" customHeight="1" x14ac:dyDescent="0.4">
      <c r="A2" s="1" t="s">
        <v>211</v>
      </c>
      <c r="C2" s="257" t="s">
        <v>212</v>
      </c>
      <c r="D2" s="257"/>
      <c r="E2" s="257"/>
      <c r="F2" s="257"/>
      <c r="G2" s="257"/>
      <c r="H2" s="257"/>
      <c r="I2" s="258"/>
    </row>
    <row r="3" spans="1:12" ht="35.1" customHeight="1" x14ac:dyDescent="0.4">
      <c r="A3" s="259" t="s">
        <v>213</v>
      </c>
      <c r="B3" s="260"/>
      <c r="C3" s="260"/>
      <c r="D3" s="260"/>
      <c r="E3" s="260"/>
      <c r="F3" s="260"/>
      <c r="G3" s="260"/>
      <c r="H3" s="260"/>
      <c r="I3" s="260"/>
    </row>
    <row r="4" spans="1:12" ht="30" customHeight="1" x14ac:dyDescent="0.4">
      <c r="A4" s="152" t="s">
        <v>301</v>
      </c>
      <c r="B4" s="37"/>
      <c r="C4" s="37"/>
      <c r="D4" s="37"/>
      <c r="E4" s="37"/>
      <c r="F4" s="37"/>
      <c r="G4" s="37"/>
      <c r="H4" s="37"/>
      <c r="I4" s="37"/>
    </row>
    <row r="5" spans="1:12" ht="35.1" customHeight="1" x14ac:dyDescent="0.4">
      <c r="A5" s="38" t="s">
        <v>214</v>
      </c>
      <c r="B5" s="46" t="s">
        <v>215</v>
      </c>
      <c r="C5" s="261" t="s">
        <v>216</v>
      </c>
      <c r="D5" s="262"/>
      <c r="E5" s="262"/>
      <c r="F5" s="262"/>
      <c r="G5" s="262"/>
      <c r="H5" s="263"/>
      <c r="I5" s="2" t="s">
        <v>217</v>
      </c>
    </row>
    <row r="6" spans="1:12" ht="21.95" customHeight="1" x14ac:dyDescent="0.4">
      <c r="A6" s="252" t="s">
        <v>218</v>
      </c>
      <c r="B6" s="158" t="s">
        <v>303</v>
      </c>
      <c r="C6" s="264" t="s">
        <v>302</v>
      </c>
      <c r="D6" s="265"/>
      <c r="E6" s="265"/>
      <c r="F6" s="265"/>
      <c r="G6" s="265"/>
      <c r="H6" s="266"/>
      <c r="I6" s="66">
        <v>200000</v>
      </c>
      <c r="L6" s="79"/>
    </row>
    <row r="7" spans="1:12" ht="21.95" customHeight="1" x14ac:dyDescent="0.4">
      <c r="A7" s="252"/>
      <c r="B7" s="158" t="s">
        <v>219</v>
      </c>
      <c r="C7" s="264" t="s">
        <v>348</v>
      </c>
      <c r="D7" s="265"/>
      <c r="E7" s="265"/>
      <c r="F7" s="265"/>
      <c r="G7" s="265"/>
      <c r="H7" s="266"/>
      <c r="I7" s="67">
        <v>100000</v>
      </c>
      <c r="L7" s="79"/>
    </row>
    <row r="8" spans="1:12" ht="21.95" customHeight="1" x14ac:dyDescent="0.4">
      <c r="A8" s="252"/>
      <c r="B8" s="158" t="s">
        <v>347</v>
      </c>
      <c r="C8" s="275" t="s">
        <v>353</v>
      </c>
      <c r="D8" s="276"/>
      <c r="E8" s="276"/>
      <c r="F8" s="276"/>
      <c r="G8" s="276"/>
      <c r="H8" s="277"/>
      <c r="I8" s="66">
        <v>50000</v>
      </c>
      <c r="L8" s="79"/>
    </row>
    <row r="9" spans="1:12" ht="21.95" customHeight="1" x14ac:dyDescent="0.4">
      <c r="A9" s="252"/>
      <c r="B9" s="34" t="s">
        <v>349</v>
      </c>
      <c r="C9" s="267" t="s">
        <v>305</v>
      </c>
      <c r="D9" s="268"/>
      <c r="E9" s="268"/>
      <c r="F9" s="268"/>
      <c r="G9" s="268"/>
      <c r="H9" s="269"/>
      <c r="I9" s="66">
        <v>200000</v>
      </c>
      <c r="L9" s="79"/>
    </row>
    <row r="10" spans="1:12" ht="21.95" customHeight="1" x14ac:dyDescent="0.4">
      <c r="A10" s="252"/>
      <c r="B10" s="146" t="s">
        <v>350</v>
      </c>
      <c r="C10" s="272" t="s">
        <v>305</v>
      </c>
      <c r="D10" s="273"/>
      <c r="E10" s="273"/>
      <c r="F10" s="273"/>
      <c r="G10" s="273"/>
      <c r="H10" s="274"/>
      <c r="I10" s="66">
        <v>200000</v>
      </c>
      <c r="L10" s="79"/>
    </row>
    <row r="11" spans="1:12" ht="21.95" customHeight="1" x14ac:dyDescent="0.4">
      <c r="A11" s="252"/>
      <c r="B11" s="34" t="s">
        <v>351</v>
      </c>
      <c r="C11" s="246" t="s">
        <v>304</v>
      </c>
      <c r="D11" s="270"/>
      <c r="E11" s="270"/>
      <c r="F11" s="270"/>
      <c r="G11" s="270"/>
      <c r="H11" s="271"/>
      <c r="I11" s="68">
        <v>0</v>
      </c>
      <c r="L11" s="79"/>
    </row>
    <row r="12" spans="1:12" ht="80.099999999999994" customHeight="1" x14ac:dyDescent="0.4">
      <c r="A12" s="78" t="s">
        <v>221</v>
      </c>
      <c r="B12" s="64" t="s">
        <v>222</v>
      </c>
      <c r="C12" s="256" t="s">
        <v>352</v>
      </c>
      <c r="D12" s="247"/>
      <c r="E12" s="247"/>
      <c r="F12" s="247"/>
      <c r="G12" s="247"/>
      <c r="H12" s="248"/>
      <c r="I12" s="80">
        <f>SUM(I6:I11)*0.3</f>
        <v>225000</v>
      </c>
    </row>
    <row r="13" spans="1:12" ht="35.1" customHeight="1" x14ac:dyDescent="0.4">
      <c r="A13" s="252"/>
      <c r="B13" s="3" t="s">
        <v>223</v>
      </c>
      <c r="C13" s="253" t="s">
        <v>224</v>
      </c>
      <c r="D13" s="254"/>
      <c r="E13" s="254"/>
      <c r="F13" s="254"/>
      <c r="G13" s="254"/>
      <c r="H13" s="255"/>
      <c r="I13" s="55">
        <v>0</v>
      </c>
    </row>
    <row r="14" spans="1:12" ht="68.25" customHeight="1" x14ac:dyDescent="0.4">
      <c r="A14" s="252"/>
      <c r="B14" s="3" t="s">
        <v>225</v>
      </c>
      <c r="C14" s="253" t="s">
        <v>366</v>
      </c>
      <c r="D14" s="254"/>
      <c r="E14" s="254"/>
      <c r="F14" s="254"/>
      <c r="G14" s="254"/>
      <c r="H14" s="255"/>
      <c r="I14" s="55">
        <v>0</v>
      </c>
    </row>
    <row r="15" spans="1:12" ht="21.95" customHeight="1" x14ac:dyDescent="0.4">
      <c r="A15" s="246" t="s">
        <v>226</v>
      </c>
      <c r="B15" s="247"/>
      <c r="C15" s="247"/>
      <c r="D15" s="247"/>
      <c r="E15" s="247"/>
      <c r="F15" s="247"/>
      <c r="G15" s="247"/>
      <c r="H15" s="248"/>
      <c r="I15" s="48">
        <f>SUM(I6:I14)</f>
        <v>975000</v>
      </c>
    </row>
    <row r="16" spans="1:12" ht="21.95" customHeight="1" x14ac:dyDescent="0.4"/>
    <row r="17" spans="1:11" ht="21.95" customHeight="1" x14ac:dyDescent="0.4">
      <c r="A17" s="1" t="s">
        <v>227</v>
      </c>
    </row>
    <row r="18" spans="1:11" ht="97.5" customHeight="1" x14ac:dyDescent="0.4">
      <c r="A18" s="249" t="s">
        <v>309</v>
      </c>
      <c r="B18" s="250"/>
      <c r="C18" s="250"/>
      <c r="D18" s="250"/>
      <c r="E18" s="250"/>
      <c r="F18" s="250"/>
      <c r="G18" s="250"/>
      <c r="H18" s="250"/>
      <c r="I18" s="250"/>
      <c r="J18" s="35"/>
      <c r="K18" s="35"/>
    </row>
    <row r="19" spans="1:11" ht="48" customHeight="1" x14ac:dyDescent="0.4">
      <c r="A19" s="251" t="s">
        <v>228</v>
      </c>
      <c r="B19" s="250"/>
      <c r="C19" s="250"/>
      <c r="D19" s="250"/>
      <c r="E19" s="250"/>
      <c r="F19" s="250"/>
      <c r="G19" s="250"/>
      <c r="H19" s="250"/>
      <c r="I19" s="250"/>
    </row>
  </sheetData>
  <mergeCells count="18">
    <mergeCell ref="C12:H12"/>
    <mergeCell ref="C1:I1"/>
    <mergeCell ref="C2:I2"/>
    <mergeCell ref="A3:I3"/>
    <mergeCell ref="A6:A11"/>
    <mergeCell ref="C5:H5"/>
    <mergeCell ref="C6:H6"/>
    <mergeCell ref="C7:H7"/>
    <mergeCell ref="C9:H9"/>
    <mergeCell ref="C11:H11"/>
    <mergeCell ref="C10:H10"/>
    <mergeCell ref="C8:H8"/>
    <mergeCell ref="A15:H15"/>
    <mergeCell ref="A18:I18"/>
    <mergeCell ref="A19:I19"/>
    <mergeCell ref="A13:A14"/>
    <mergeCell ref="C13:H13"/>
    <mergeCell ref="C14:H14"/>
  </mergeCells>
  <phoneticPr fontId="1"/>
  <dataValidations count="2">
    <dataValidation type="list" allowBlank="1" showInputMessage="1" showErrorMessage="1" sqref="I13" xr:uid="{00000000-0002-0000-0500-000002000000}">
      <formula1>"50000,100000,0"</formula1>
    </dataValidation>
    <dataValidation type="list" allowBlank="1" showInputMessage="1" showErrorMessage="1" sqref="I14" xr:uid="{00000000-0002-0000-0500-000003000000}">
      <formula1>"10000,100000,0"</formula1>
    </dataValidation>
  </dataValidations>
  <pageMargins left="0.11811023622047245" right="0.11811023622047245" top="0.15748031496062992" bottom="0.15748031496062992" header="0.31496062992125984" footer="0.31496062992125984"/>
  <pageSetup paperSize="9" scale="8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J63"/>
  <sheetViews>
    <sheetView zoomScaleNormal="100" workbookViewId="0">
      <selection activeCell="K33" sqref="K33"/>
    </sheetView>
  </sheetViews>
  <sheetFormatPr defaultRowHeight="13.5" x14ac:dyDescent="0.4"/>
  <cols>
    <col min="1" max="1" width="5.625" style="1" customWidth="1"/>
    <col min="2" max="2" width="3.375" style="1" customWidth="1"/>
    <col min="3" max="3" width="27.875" style="1" customWidth="1"/>
    <col min="4" max="6" width="15.625" style="1" customWidth="1"/>
    <col min="7" max="7" width="10.125" style="1" customWidth="1"/>
    <col min="8" max="8" width="15.625" style="1" customWidth="1"/>
    <col min="9" max="16384" width="9" style="1"/>
  </cols>
  <sheetData>
    <row r="1" spans="1:10" ht="21.95" customHeight="1" x14ac:dyDescent="0.4">
      <c r="A1" s="1" t="s">
        <v>365</v>
      </c>
      <c r="D1" s="257" t="s">
        <v>210</v>
      </c>
      <c r="E1" s="257"/>
      <c r="F1" s="257"/>
      <c r="G1" s="257"/>
      <c r="H1" s="258"/>
    </row>
    <row r="2" spans="1:10" ht="21.95" customHeight="1" x14ac:dyDescent="0.4">
      <c r="A2" s="1" t="s">
        <v>211</v>
      </c>
      <c r="D2" s="257" t="s">
        <v>212</v>
      </c>
      <c r="E2" s="257"/>
      <c r="F2" s="257"/>
      <c r="G2" s="257"/>
      <c r="H2" s="258"/>
    </row>
    <row r="3" spans="1:10" ht="35.1" customHeight="1" x14ac:dyDescent="0.4">
      <c r="A3" s="259" t="s">
        <v>213</v>
      </c>
      <c r="B3" s="260"/>
      <c r="C3" s="260"/>
      <c r="D3" s="260"/>
      <c r="E3" s="260"/>
      <c r="F3" s="260"/>
      <c r="G3" s="260"/>
      <c r="H3" s="260"/>
    </row>
    <row r="4" spans="1:10" ht="30" customHeight="1" x14ac:dyDescent="0.4">
      <c r="A4" s="36" t="s">
        <v>306</v>
      </c>
      <c r="B4" s="37"/>
      <c r="C4" s="37"/>
      <c r="D4" s="37"/>
      <c r="E4" s="37"/>
      <c r="F4" s="37"/>
      <c r="G4" s="37"/>
    </row>
    <row r="5" spans="1:10" ht="35.1" customHeight="1" x14ac:dyDescent="0.4">
      <c r="A5" s="38" t="s">
        <v>214</v>
      </c>
      <c r="B5" s="296" t="s">
        <v>231</v>
      </c>
      <c r="C5" s="311"/>
      <c r="D5" s="261" t="s">
        <v>216</v>
      </c>
      <c r="E5" s="262"/>
      <c r="F5" s="262"/>
      <c r="G5" s="263"/>
      <c r="H5" s="2" t="s">
        <v>316</v>
      </c>
    </row>
    <row r="6" spans="1:10" ht="21.95" customHeight="1" x14ac:dyDescent="0.4">
      <c r="A6" s="309" t="s">
        <v>232</v>
      </c>
      <c r="B6" s="307" t="s">
        <v>333</v>
      </c>
      <c r="C6" s="308"/>
      <c r="D6" s="2" t="s">
        <v>220</v>
      </c>
      <c r="E6" s="2">
        <f>'倉中書式(費)1'!J34</f>
        <v>0</v>
      </c>
      <c r="F6" s="47" t="s">
        <v>363</v>
      </c>
      <c r="G6" s="48">
        <v>10000</v>
      </c>
      <c r="H6" s="49">
        <f>E6*G6</f>
        <v>0</v>
      </c>
    </row>
    <row r="7" spans="1:10" ht="21.95" customHeight="1" x14ac:dyDescent="0.4">
      <c r="A7" s="309"/>
      <c r="B7" s="307" t="s">
        <v>334</v>
      </c>
      <c r="C7" s="308"/>
      <c r="D7" s="2" t="s">
        <v>220</v>
      </c>
      <c r="E7" s="2">
        <f>'倉中書式(費)1(機)'!J24</f>
        <v>0</v>
      </c>
      <c r="F7" s="47" t="s">
        <v>363</v>
      </c>
      <c r="G7" s="48">
        <v>10000</v>
      </c>
      <c r="H7" s="49">
        <f>E7*G7</f>
        <v>0</v>
      </c>
    </row>
    <row r="8" spans="1:10" ht="21.95" customHeight="1" x14ac:dyDescent="0.4">
      <c r="A8" s="309"/>
      <c r="B8" s="253" t="s">
        <v>310</v>
      </c>
      <c r="C8" s="248"/>
      <c r="D8" s="2" t="s">
        <v>220</v>
      </c>
      <c r="E8" s="2">
        <f>'倉中書式(費)2'!J29</f>
        <v>0</v>
      </c>
      <c r="F8" s="47" t="s">
        <v>363</v>
      </c>
      <c r="G8" s="48">
        <v>5000</v>
      </c>
      <c r="H8" s="49">
        <f>E8*G8</f>
        <v>0</v>
      </c>
    </row>
    <row r="9" spans="1:10" ht="21.95" customHeight="1" x14ac:dyDescent="0.4">
      <c r="A9" s="309"/>
      <c r="B9" s="253" t="s">
        <v>344</v>
      </c>
      <c r="C9" s="248"/>
      <c r="D9" s="2" t="s">
        <v>220</v>
      </c>
      <c r="E9" s="2">
        <f>'倉中書式(費)3(機)'!J23</f>
        <v>0</v>
      </c>
      <c r="F9" s="148" t="s">
        <v>363</v>
      </c>
      <c r="G9" s="48">
        <v>5000</v>
      </c>
      <c r="H9" s="49">
        <f>SUM(H6:H8)*0.2</f>
        <v>0</v>
      </c>
    </row>
    <row r="10" spans="1:10" ht="80.099999999999994" customHeight="1" x14ac:dyDescent="0.4">
      <c r="A10" s="156" t="s">
        <v>233</v>
      </c>
      <c r="B10" s="253" t="s">
        <v>222</v>
      </c>
      <c r="C10" s="248"/>
      <c r="D10" s="312" t="s">
        <v>234</v>
      </c>
      <c r="E10" s="313"/>
      <c r="F10" s="313"/>
      <c r="G10" s="314"/>
      <c r="H10" s="49">
        <f>SUM(H6:H9)*0.3</f>
        <v>0</v>
      </c>
    </row>
    <row r="11" spans="1:10" ht="29.25" customHeight="1" x14ac:dyDescent="0.4">
      <c r="A11" s="39" t="s">
        <v>235</v>
      </c>
      <c r="B11" s="40"/>
      <c r="C11" s="41"/>
      <c r="D11" s="41"/>
      <c r="E11" s="41"/>
      <c r="F11" s="41"/>
      <c r="G11" s="41"/>
      <c r="H11" s="42"/>
    </row>
    <row r="12" spans="1:10" ht="48" customHeight="1" x14ac:dyDescent="0.4">
      <c r="A12" s="310" t="s">
        <v>308</v>
      </c>
      <c r="B12" s="250"/>
      <c r="C12" s="250"/>
      <c r="D12" s="250"/>
      <c r="E12" s="250"/>
      <c r="F12" s="250"/>
      <c r="G12" s="250"/>
      <c r="H12" s="250"/>
    </row>
    <row r="13" spans="1:10" ht="15.75" customHeight="1" x14ac:dyDescent="0.4">
      <c r="A13" s="43"/>
      <c r="B13" s="44"/>
      <c r="C13" s="44"/>
      <c r="D13" s="44"/>
      <c r="E13" s="44"/>
      <c r="F13" s="44"/>
      <c r="G13" s="44"/>
      <c r="H13" s="44"/>
    </row>
    <row r="14" spans="1:10" ht="30" customHeight="1" x14ac:dyDescent="0.4">
      <c r="A14" s="36" t="s">
        <v>307</v>
      </c>
      <c r="B14" s="37"/>
      <c r="C14" s="37"/>
      <c r="D14" s="37"/>
      <c r="E14" s="37"/>
      <c r="F14" s="37"/>
      <c r="G14" s="37"/>
    </row>
    <row r="15" spans="1:10" ht="36" customHeight="1" x14ac:dyDescent="0.4">
      <c r="A15" s="38" t="s">
        <v>214</v>
      </c>
      <c r="B15" s="296" t="s">
        <v>231</v>
      </c>
      <c r="C15" s="311"/>
      <c r="D15" s="289" t="s">
        <v>216</v>
      </c>
      <c r="E15" s="320"/>
      <c r="F15" s="320"/>
      <c r="G15" s="290"/>
      <c r="H15" s="2" t="s">
        <v>217</v>
      </c>
    </row>
    <row r="16" spans="1:10" ht="60" customHeight="1" x14ac:dyDescent="0.4">
      <c r="A16" s="278" t="s">
        <v>236</v>
      </c>
      <c r="B16" s="305" t="s">
        <v>237</v>
      </c>
      <c r="C16" s="306"/>
      <c r="D16" s="155" t="s">
        <v>332</v>
      </c>
      <c r="E16" s="49">
        <v>10000</v>
      </c>
      <c r="F16" s="289" t="s">
        <v>331</v>
      </c>
      <c r="G16" s="290"/>
      <c r="H16" s="315" t="s">
        <v>238</v>
      </c>
      <c r="J16" s="1" t="s">
        <v>0</v>
      </c>
    </row>
    <row r="17" spans="1:8" ht="60" customHeight="1" x14ac:dyDescent="0.4">
      <c r="A17" s="279"/>
      <c r="B17" s="280" t="s">
        <v>354</v>
      </c>
      <c r="C17" s="281"/>
      <c r="D17" s="282" t="s">
        <v>355</v>
      </c>
      <c r="E17" s="283"/>
      <c r="F17" s="283"/>
      <c r="G17" s="284"/>
      <c r="H17" s="316"/>
    </row>
    <row r="18" spans="1:8" ht="60" customHeight="1" x14ac:dyDescent="0.4">
      <c r="A18" s="156" t="s">
        <v>233</v>
      </c>
      <c r="B18" s="323" t="s">
        <v>222</v>
      </c>
      <c r="C18" s="321"/>
      <c r="D18" s="321" t="s">
        <v>356</v>
      </c>
      <c r="E18" s="321"/>
      <c r="F18" s="321"/>
      <c r="G18" s="321"/>
      <c r="H18" s="317"/>
    </row>
    <row r="19" spans="1:8" ht="21.95" customHeight="1" x14ac:dyDescent="0.4">
      <c r="A19" s="39" t="s">
        <v>235</v>
      </c>
      <c r="B19" s="40"/>
      <c r="C19" s="41"/>
      <c r="D19" s="41"/>
      <c r="E19" s="41"/>
      <c r="F19" s="41"/>
      <c r="G19" s="41"/>
      <c r="H19" s="42"/>
    </row>
    <row r="20" spans="1:8" ht="48" customHeight="1" x14ac:dyDescent="0.4">
      <c r="A20" s="310" t="s">
        <v>311</v>
      </c>
      <c r="B20" s="250"/>
      <c r="C20" s="250"/>
      <c r="D20" s="250"/>
      <c r="E20" s="250"/>
      <c r="F20" s="250"/>
      <c r="G20" s="250"/>
      <c r="H20" s="250"/>
    </row>
    <row r="21" spans="1:8" ht="17.25" customHeight="1" x14ac:dyDescent="0.4">
      <c r="A21" s="43"/>
      <c r="B21" s="44"/>
      <c r="C21" s="44"/>
      <c r="D21" s="44"/>
      <c r="E21" s="44"/>
      <c r="F21" s="44"/>
      <c r="G21" s="44"/>
      <c r="H21" s="44"/>
    </row>
    <row r="22" spans="1:8" ht="30" customHeight="1" x14ac:dyDescent="0.4">
      <c r="A22" s="36" t="s">
        <v>312</v>
      </c>
      <c r="B22" s="37"/>
      <c r="C22" s="37"/>
      <c r="D22" s="37"/>
      <c r="E22" s="318"/>
      <c r="F22" s="318"/>
      <c r="G22" s="318"/>
      <c r="H22" s="318"/>
    </row>
    <row r="23" spans="1:8" ht="36" customHeight="1" x14ac:dyDescent="0.4">
      <c r="A23" s="38" t="s">
        <v>214</v>
      </c>
      <c r="B23" s="296" t="s">
        <v>313</v>
      </c>
      <c r="C23" s="296"/>
      <c r="D23" s="296" t="s">
        <v>314</v>
      </c>
      <c r="E23" s="296"/>
      <c r="F23" s="296"/>
      <c r="G23" s="296"/>
      <c r="H23" s="2" t="s">
        <v>316</v>
      </c>
    </row>
    <row r="24" spans="1:8" ht="30" customHeight="1" x14ac:dyDescent="0.4">
      <c r="A24" s="341" t="s">
        <v>236</v>
      </c>
      <c r="B24" s="324" t="s">
        <v>229</v>
      </c>
      <c r="C24" s="324"/>
      <c r="D24" s="2" t="s">
        <v>322</v>
      </c>
      <c r="E24" s="49">
        <v>40000</v>
      </c>
      <c r="F24" s="261" t="s">
        <v>323</v>
      </c>
      <c r="G24" s="263"/>
      <c r="H24" s="296" t="s">
        <v>238</v>
      </c>
    </row>
    <row r="25" spans="1:8" ht="30" customHeight="1" x14ac:dyDescent="0.4">
      <c r="A25" s="341"/>
      <c r="B25" s="325" t="s">
        <v>345</v>
      </c>
      <c r="C25" s="325"/>
      <c r="D25" s="2" t="s">
        <v>322</v>
      </c>
      <c r="E25" s="49">
        <v>30000</v>
      </c>
      <c r="F25" s="261" t="s">
        <v>323</v>
      </c>
      <c r="G25" s="263"/>
      <c r="H25" s="296"/>
    </row>
    <row r="26" spans="1:8" ht="30" customHeight="1" x14ac:dyDescent="0.4">
      <c r="A26" s="341"/>
      <c r="B26" s="324" t="s">
        <v>315</v>
      </c>
      <c r="C26" s="324"/>
      <c r="D26" s="2" t="s">
        <v>322</v>
      </c>
      <c r="E26" s="49">
        <v>30000</v>
      </c>
      <c r="F26" s="261" t="s">
        <v>323</v>
      </c>
      <c r="G26" s="263"/>
      <c r="H26" s="296"/>
    </row>
    <row r="27" spans="1:8" ht="65.25" customHeight="1" x14ac:dyDescent="0.4">
      <c r="A27" s="157" t="s">
        <v>233</v>
      </c>
      <c r="B27" s="324" t="s">
        <v>222</v>
      </c>
      <c r="C27" s="324"/>
      <c r="D27" s="324" t="s">
        <v>234</v>
      </c>
      <c r="E27" s="324"/>
      <c r="F27" s="324"/>
      <c r="G27" s="324"/>
      <c r="H27" s="296"/>
    </row>
    <row r="28" spans="1:8" ht="30" customHeight="1" x14ac:dyDescent="0.4">
      <c r="A28" s="147"/>
      <c r="F28" s="326" t="s">
        <v>330</v>
      </c>
      <c r="G28" s="326"/>
      <c r="H28" s="326"/>
    </row>
    <row r="29" spans="1:8" ht="36" customHeight="1" x14ac:dyDescent="0.4">
      <c r="A29" s="322" t="s">
        <v>231</v>
      </c>
      <c r="B29" s="322"/>
      <c r="C29" s="322"/>
      <c r="D29" s="261" t="s">
        <v>216</v>
      </c>
      <c r="E29" s="262"/>
      <c r="F29" s="262"/>
      <c r="G29" s="263"/>
      <c r="H29" s="2" t="s">
        <v>217</v>
      </c>
    </row>
    <row r="30" spans="1:8" ht="21.95" customHeight="1" x14ac:dyDescent="0.4">
      <c r="A30" s="327" t="s">
        <v>346</v>
      </c>
      <c r="B30" s="328"/>
      <c r="C30" s="306"/>
      <c r="D30" s="2" t="s">
        <v>239</v>
      </c>
      <c r="E30" s="49">
        <v>20000</v>
      </c>
      <c r="F30" s="261" t="s">
        <v>240</v>
      </c>
      <c r="G30" s="263"/>
      <c r="H30" s="286" t="s">
        <v>238</v>
      </c>
    </row>
    <row r="31" spans="1:8" ht="21.95" customHeight="1" x14ac:dyDescent="0.4">
      <c r="A31" s="329"/>
      <c r="B31" s="330"/>
      <c r="C31" s="331"/>
      <c r="D31" s="50" t="s">
        <v>241</v>
      </c>
      <c r="E31" s="49">
        <v>100000</v>
      </c>
      <c r="F31" s="261" t="s">
        <v>240</v>
      </c>
      <c r="G31" s="263"/>
      <c r="H31" s="287"/>
    </row>
    <row r="32" spans="1:8" ht="36" customHeight="1" x14ac:dyDescent="0.4">
      <c r="A32" s="332"/>
      <c r="B32" s="333"/>
      <c r="C32" s="334"/>
      <c r="D32" s="3" t="s">
        <v>242</v>
      </c>
      <c r="E32" s="56">
        <v>2500</v>
      </c>
      <c r="F32" s="291" t="s">
        <v>337</v>
      </c>
      <c r="G32" s="292"/>
      <c r="H32" s="287"/>
    </row>
    <row r="33" spans="1:8" ht="21.95" customHeight="1" x14ac:dyDescent="0.4">
      <c r="A33" s="299" t="s">
        <v>243</v>
      </c>
      <c r="B33" s="300"/>
      <c r="C33" s="301"/>
      <c r="D33" s="2" t="s">
        <v>244</v>
      </c>
      <c r="E33" s="49">
        <v>20000</v>
      </c>
      <c r="F33" s="261" t="s">
        <v>245</v>
      </c>
      <c r="G33" s="263"/>
      <c r="H33" s="287"/>
    </row>
    <row r="34" spans="1:8" ht="18" customHeight="1" x14ac:dyDescent="0.4">
      <c r="A34" s="327" t="s">
        <v>317</v>
      </c>
      <c r="B34" s="328"/>
      <c r="C34" s="306"/>
      <c r="D34" s="2" t="s">
        <v>336</v>
      </c>
      <c r="E34" s="49">
        <v>12000</v>
      </c>
      <c r="F34" s="2" t="s">
        <v>335</v>
      </c>
      <c r="G34" s="159"/>
      <c r="H34" s="287"/>
    </row>
    <row r="35" spans="1:8" ht="18" customHeight="1" x14ac:dyDescent="0.4">
      <c r="A35" s="332"/>
      <c r="B35" s="333"/>
      <c r="C35" s="334"/>
      <c r="D35" s="335" t="s">
        <v>367</v>
      </c>
      <c r="E35" s="336"/>
      <c r="F35" s="336"/>
      <c r="G35" s="337"/>
      <c r="H35" s="287"/>
    </row>
    <row r="36" spans="1:8" ht="18" customHeight="1" x14ac:dyDescent="0.4">
      <c r="A36" s="327" t="s">
        <v>318</v>
      </c>
      <c r="B36" s="328"/>
      <c r="C36" s="306"/>
      <c r="D36" s="2" t="s">
        <v>336</v>
      </c>
      <c r="E36" s="49">
        <v>12000</v>
      </c>
      <c r="F36" s="2" t="s">
        <v>335</v>
      </c>
      <c r="G36" s="159"/>
      <c r="H36" s="287"/>
    </row>
    <row r="37" spans="1:8" ht="18" customHeight="1" x14ac:dyDescent="0.4">
      <c r="A37" s="332"/>
      <c r="B37" s="333"/>
      <c r="C37" s="334"/>
      <c r="D37" s="338" t="s">
        <v>368</v>
      </c>
      <c r="E37" s="339"/>
      <c r="F37" s="339"/>
      <c r="G37" s="340"/>
      <c r="H37" s="287"/>
    </row>
    <row r="38" spans="1:8" ht="21.95" customHeight="1" x14ac:dyDescent="0.4">
      <c r="A38" s="299" t="s">
        <v>230</v>
      </c>
      <c r="B38" s="300"/>
      <c r="C38" s="301"/>
      <c r="D38" s="2" t="s">
        <v>322</v>
      </c>
      <c r="E38" s="49">
        <v>30000</v>
      </c>
      <c r="F38" s="261" t="s">
        <v>324</v>
      </c>
      <c r="G38" s="263"/>
      <c r="H38" s="287"/>
    </row>
    <row r="39" spans="1:8" ht="21.95" customHeight="1" x14ac:dyDescent="0.4">
      <c r="A39" s="299" t="s">
        <v>247</v>
      </c>
      <c r="B39" s="300"/>
      <c r="C39" s="301"/>
      <c r="D39" s="2" t="s">
        <v>248</v>
      </c>
      <c r="E39" s="2">
        <v>400</v>
      </c>
      <c r="F39" s="293" t="s">
        <v>360</v>
      </c>
      <c r="G39" s="294"/>
      <c r="H39" s="287"/>
    </row>
    <row r="40" spans="1:8" ht="21.95" customHeight="1" x14ac:dyDescent="0.4">
      <c r="A40" s="299" t="s">
        <v>249</v>
      </c>
      <c r="B40" s="300"/>
      <c r="C40" s="301"/>
      <c r="D40" s="2" t="s">
        <v>248</v>
      </c>
      <c r="E40" s="2">
        <v>800</v>
      </c>
      <c r="F40" s="293" t="s">
        <v>360</v>
      </c>
      <c r="G40" s="294"/>
      <c r="H40" s="287"/>
    </row>
    <row r="41" spans="1:8" ht="45" customHeight="1" x14ac:dyDescent="0.4">
      <c r="A41" s="280" t="s">
        <v>250</v>
      </c>
      <c r="B41" s="300"/>
      <c r="C41" s="301"/>
      <c r="D41" s="49" t="s">
        <v>251</v>
      </c>
      <c r="E41" s="49">
        <v>3000</v>
      </c>
      <c r="F41" s="289" t="s">
        <v>361</v>
      </c>
      <c r="G41" s="290"/>
      <c r="H41" s="287"/>
    </row>
    <row r="42" spans="1:8" ht="45" customHeight="1" x14ac:dyDescent="0.4">
      <c r="A42" s="285" t="s">
        <v>358</v>
      </c>
      <c r="B42" s="285"/>
      <c r="C42" s="285"/>
      <c r="D42" s="49" t="s">
        <v>357</v>
      </c>
      <c r="E42" s="49">
        <v>2000</v>
      </c>
      <c r="F42" s="289" t="s">
        <v>362</v>
      </c>
      <c r="G42" s="290"/>
      <c r="H42" s="288"/>
    </row>
    <row r="43" spans="1:8" ht="20.100000000000001" customHeight="1" x14ac:dyDescent="0.4">
      <c r="A43" s="295" t="s">
        <v>235</v>
      </c>
      <c r="B43" s="295"/>
      <c r="C43" s="295"/>
    </row>
    <row r="44" spans="1:8" ht="45" customHeight="1" x14ac:dyDescent="0.4">
      <c r="A44" s="251" t="s">
        <v>325</v>
      </c>
      <c r="B44" s="298"/>
      <c r="C44" s="298"/>
      <c r="D44" s="298"/>
      <c r="E44" s="298"/>
      <c r="F44" s="298"/>
      <c r="G44" s="298"/>
      <c r="H44" s="298"/>
    </row>
    <row r="45" spans="1:8" ht="21.95" customHeight="1" x14ac:dyDescent="0.4">
      <c r="B45" s="4"/>
      <c r="C45" s="251"/>
      <c r="D45" s="251"/>
      <c r="E45" s="251"/>
      <c r="F45" s="251"/>
      <c r="G45" s="251"/>
      <c r="H45" s="251"/>
    </row>
    <row r="46" spans="1:8" ht="30" customHeight="1" x14ac:dyDescent="0.4">
      <c r="A46" s="153" t="s">
        <v>319</v>
      </c>
      <c r="B46" s="44"/>
      <c r="C46" s="44"/>
      <c r="D46" s="44"/>
      <c r="E46" s="44"/>
      <c r="F46" s="319" t="s">
        <v>330</v>
      </c>
      <c r="G46" s="319"/>
      <c r="H46" s="319"/>
    </row>
    <row r="47" spans="1:8" ht="36" customHeight="1" x14ac:dyDescent="0.4">
      <c r="A47" s="296" t="s">
        <v>231</v>
      </c>
      <c r="B47" s="297"/>
      <c r="C47" s="297"/>
      <c r="D47" s="296" t="s">
        <v>216</v>
      </c>
      <c r="E47" s="297"/>
      <c r="F47" s="297"/>
      <c r="G47" s="297"/>
      <c r="H47" s="2" t="s">
        <v>217</v>
      </c>
    </row>
    <row r="48" spans="1:8" ht="65.25" customHeight="1" x14ac:dyDescent="0.4">
      <c r="A48" s="299" t="s">
        <v>321</v>
      </c>
      <c r="B48" s="300"/>
      <c r="C48" s="301"/>
      <c r="D48" s="280" t="s">
        <v>341</v>
      </c>
      <c r="E48" s="304"/>
      <c r="F48" s="304"/>
      <c r="G48" s="281"/>
      <c r="H48" s="286" t="s">
        <v>238</v>
      </c>
    </row>
    <row r="49" spans="1:8" ht="21.95" customHeight="1" x14ac:dyDescent="0.4">
      <c r="A49" s="299" t="s">
        <v>320</v>
      </c>
      <c r="B49" s="300"/>
      <c r="C49" s="301"/>
      <c r="D49" s="2" t="s">
        <v>246</v>
      </c>
      <c r="E49" s="49">
        <v>10000</v>
      </c>
      <c r="F49" s="261" t="s">
        <v>342</v>
      </c>
      <c r="G49" s="263"/>
      <c r="H49" s="287"/>
    </row>
    <row r="50" spans="1:8" ht="21.95" customHeight="1" x14ac:dyDescent="0.4">
      <c r="A50" s="302" t="s">
        <v>252</v>
      </c>
      <c r="B50" s="302"/>
      <c r="C50" s="302"/>
      <c r="D50" s="2" t="s">
        <v>253</v>
      </c>
      <c r="E50" s="49">
        <v>50000</v>
      </c>
      <c r="F50" s="261" t="s">
        <v>343</v>
      </c>
      <c r="G50" s="263"/>
      <c r="H50" s="287"/>
    </row>
    <row r="51" spans="1:8" ht="76.5" customHeight="1" x14ac:dyDescent="0.4">
      <c r="A51" s="302" t="s">
        <v>255</v>
      </c>
      <c r="B51" s="302"/>
      <c r="C51" s="302"/>
      <c r="D51" s="50" t="s">
        <v>256</v>
      </c>
      <c r="E51" s="49">
        <v>20000</v>
      </c>
      <c r="F51" s="261" t="s">
        <v>254</v>
      </c>
      <c r="G51" s="263"/>
      <c r="H51" s="287"/>
    </row>
    <row r="52" spans="1:8" ht="53.25" customHeight="1" x14ac:dyDescent="0.4">
      <c r="A52" s="302" t="s">
        <v>257</v>
      </c>
      <c r="B52" s="302"/>
      <c r="C52" s="302"/>
      <c r="D52" s="2" t="s">
        <v>258</v>
      </c>
      <c r="E52" s="49">
        <v>20000</v>
      </c>
      <c r="F52" s="261" t="s">
        <v>259</v>
      </c>
      <c r="G52" s="263"/>
      <c r="H52" s="287"/>
    </row>
    <row r="53" spans="1:8" ht="21.95" customHeight="1" x14ac:dyDescent="0.4">
      <c r="A53" s="303" t="s">
        <v>260</v>
      </c>
      <c r="B53" s="303"/>
      <c r="C53" s="303"/>
      <c r="D53" s="2" t="s">
        <v>261</v>
      </c>
      <c r="E53" s="49">
        <v>20000</v>
      </c>
      <c r="F53" s="261" t="s">
        <v>254</v>
      </c>
      <c r="G53" s="263"/>
      <c r="H53" s="287"/>
    </row>
    <row r="54" spans="1:8" ht="21.95" customHeight="1" x14ac:dyDescent="0.4">
      <c r="A54" s="303" t="s">
        <v>359</v>
      </c>
      <c r="B54" s="303"/>
      <c r="C54" s="303"/>
      <c r="D54" s="2" t="s">
        <v>328</v>
      </c>
      <c r="E54" s="49">
        <v>30000</v>
      </c>
      <c r="F54" s="261" t="s">
        <v>329</v>
      </c>
      <c r="G54" s="263"/>
      <c r="H54" s="288"/>
    </row>
    <row r="55" spans="1:8" ht="21.95" customHeight="1" x14ac:dyDescent="0.4">
      <c r="A55" s="39" t="s">
        <v>326</v>
      </c>
      <c r="H55" s="154"/>
    </row>
    <row r="56" spans="1:8" ht="21.95" customHeight="1" x14ac:dyDescent="0.4">
      <c r="A56" s="295" t="s">
        <v>235</v>
      </c>
      <c r="B56" s="295"/>
      <c r="C56" s="295"/>
      <c r="H56" s="154"/>
    </row>
    <row r="57" spans="1:8" ht="21.95" customHeight="1" x14ac:dyDescent="0.4">
      <c r="A57" s="149" t="s">
        <v>327</v>
      </c>
    </row>
    <row r="58" spans="1:8" ht="48" customHeight="1" x14ac:dyDescent="0.4">
      <c r="A58" s="251" t="s">
        <v>228</v>
      </c>
      <c r="B58" s="298"/>
      <c r="C58" s="298"/>
      <c r="D58" s="250"/>
      <c r="E58" s="250"/>
      <c r="F58" s="250"/>
      <c r="G58" s="250"/>
      <c r="H58" s="250"/>
    </row>
    <row r="59" spans="1:8" ht="20.100000000000001" customHeight="1" x14ac:dyDescent="0.4"/>
    <row r="60" spans="1:8" ht="20.100000000000001" customHeight="1" x14ac:dyDescent="0.4"/>
    <row r="61" spans="1:8" ht="20.100000000000001" customHeight="1" x14ac:dyDescent="0.4"/>
    <row r="62" spans="1:8" ht="20.100000000000001" customHeight="1" x14ac:dyDescent="0.4"/>
    <row r="63" spans="1:8" ht="20.100000000000001" customHeight="1" x14ac:dyDescent="0.4"/>
  </sheetData>
  <mergeCells count="84">
    <mergeCell ref="A38:C38"/>
    <mergeCell ref="A40:C40"/>
    <mergeCell ref="A41:C41"/>
    <mergeCell ref="F33:G33"/>
    <mergeCell ref="A24:A26"/>
    <mergeCell ref="A33:C33"/>
    <mergeCell ref="A34:C35"/>
    <mergeCell ref="A36:C37"/>
    <mergeCell ref="D35:G35"/>
    <mergeCell ref="D37:G37"/>
    <mergeCell ref="H24:H27"/>
    <mergeCell ref="B26:C26"/>
    <mergeCell ref="B27:C27"/>
    <mergeCell ref="D27:G27"/>
    <mergeCell ref="A30:C32"/>
    <mergeCell ref="E22:H22"/>
    <mergeCell ref="F46:H46"/>
    <mergeCell ref="A49:C49"/>
    <mergeCell ref="A48:C48"/>
    <mergeCell ref="D15:G15"/>
    <mergeCell ref="D18:G18"/>
    <mergeCell ref="A20:H20"/>
    <mergeCell ref="A29:C29"/>
    <mergeCell ref="B18:C18"/>
    <mergeCell ref="B23:C23"/>
    <mergeCell ref="D23:G23"/>
    <mergeCell ref="B24:C24"/>
    <mergeCell ref="B25:C25"/>
    <mergeCell ref="F28:H28"/>
    <mergeCell ref="D29:G29"/>
    <mergeCell ref="A47:C47"/>
    <mergeCell ref="D1:H1"/>
    <mergeCell ref="D2:H2"/>
    <mergeCell ref="A3:H3"/>
    <mergeCell ref="B16:C16"/>
    <mergeCell ref="B8:C8"/>
    <mergeCell ref="B9:C9"/>
    <mergeCell ref="B10:C10"/>
    <mergeCell ref="B6:C6"/>
    <mergeCell ref="A6:A9"/>
    <mergeCell ref="A12:H12"/>
    <mergeCell ref="B5:C5"/>
    <mergeCell ref="B15:C15"/>
    <mergeCell ref="B7:C7"/>
    <mergeCell ref="D5:G5"/>
    <mergeCell ref="D10:G10"/>
    <mergeCell ref="H16:H18"/>
    <mergeCell ref="A58:H58"/>
    <mergeCell ref="A51:C51"/>
    <mergeCell ref="A52:C52"/>
    <mergeCell ref="A53:C53"/>
    <mergeCell ref="A56:C56"/>
    <mergeCell ref="A54:C54"/>
    <mergeCell ref="H48:H54"/>
    <mergeCell ref="A50:C50"/>
    <mergeCell ref="D48:G48"/>
    <mergeCell ref="F49:G49"/>
    <mergeCell ref="F50:G50"/>
    <mergeCell ref="F51:G51"/>
    <mergeCell ref="F52:G52"/>
    <mergeCell ref="F53:G53"/>
    <mergeCell ref="F54:G54"/>
    <mergeCell ref="A43:C43"/>
    <mergeCell ref="C45:H45"/>
    <mergeCell ref="D47:G47"/>
    <mergeCell ref="A44:H44"/>
    <mergeCell ref="A39:C39"/>
    <mergeCell ref="F42:G42"/>
    <mergeCell ref="A16:A17"/>
    <mergeCell ref="B17:C17"/>
    <mergeCell ref="D17:G17"/>
    <mergeCell ref="A42:C42"/>
    <mergeCell ref="H30:H42"/>
    <mergeCell ref="F16:G16"/>
    <mergeCell ref="F24:G24"/>
    <mergeCell ref="F25:G25"/>
    <mergeCell ref="F26:G26"/>
    <mergeCell ref="F30:G30"/>
    <mergeCell ref="F31:G31"/>
    <mergeCell ref="F32:G32"/>
    <mergeCell ref="F38:G38"/>
    <mergeCell ref="F39:G39"/>
    <mergeCell ref="F40:G40"/>
    <mergeCell ref="F41:G41"/>
  </mergeCells>
  <phoneticPr fontId="1"/>
  <pageMargins left="0.11811023622047245" right="0.11811023622047245" top="0.15748031496062992" bottom="0.15748031496062992" header="0.31496062992125984" footer="0.31496062992125984"/>
  <pageSetup paperSize="9" scale="80" orientation="portrait" r:id="rId1"/>
  <rowBreaks count="1" manualBreakCount="1">
    <brk id="21" max="7"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5D60504D90EB340B523977119C06071" ma:contentTypeVersion="14" ma:contentTypeDescription="新しいドキュメントを作成します。" ma:contentTypeScope="" ma:versionID="3ce650702622f6aa4297b7921c07baae">
  <xsd:schema xmlns:xsd="http://www.w3.org/2001/XMLSchema" xmlns:xs="http://www.w3.org/2001/XMLSchema" xmlns:p="http://schemas.microsoft.com/office/2006/metadata/properties" xmlns:ns2="67c4da08-fe57-47c6-9054-5d26bfd9ff7a" xmlns:ns3="b49cafd2-1932-4076-9295-ddacca670d13" targetNamespace="http://schemas.microsoft.com/office/2006/metadata/properties" ma:root="true" ma:fieldsID="1e7079ed36503ec7d5b4ba807c56b1ca" ns2:_="" ns3:_="">
    <xsd:import namespace="67c4da08-fe57-47c6-9054-5d26bfd9ff7a"/>
    <xsd:import namespace="b49cafd2-1932-4076-9295-ddacca670d1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ServiceSearchPropertie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c4da08-fe57-47c6-9054-5d26bfd9ff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e90ef0d4-9ed0-4e09-a20a-3141033f282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49cafd2-1932-4076-9295-ddacca670d13"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d807f0aa-f365-4114-86d8-f9e2aa8eeb2c}" ma:internalName="TaxCatchAll" ma:showField="CatchAllData" ma:web="b49cafd2-1932-4076-9295-ddacca670d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66FBB5-9283-4C9C-BD31-DBAB492A7F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c4da08-fe57-47c6-9054-5d26bfd9ff7a"/>
    <ds:schemaRef ds:uri="b49cafd2-1932-4076-9295-ddacca670d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719D0D-CF5F-4840-AD41-92B316BBD9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倉中書式(費)1</vt:lpstr>
      <vt:lpstr>倉中書式(費)1(機)</vt:lpstr>
      <vt:lpstr>倉中書式(費)2</vt:lpstr>
      <vt:lpstr>倉中書式(費)3</vt:lpstr>
      <vt:lpstr>倉中書式(費)3(機)</vt:lpstr>
      <vt:lpstr>内訳書（契約単位）</vt:lpstr>
      <vt:lpstr>内訳書（症例単位・負担軽減費・その他）</vt:lpstr>
      <vt:lpstr>'倉中書式(費)1'!Print_Area</vt:lpstr>
      <vt:lpstr>'倉中書式(費)1(機)'!Print_Area</vt:lpstr>
      <vt:lpstr>'倉中書式(費)2'!Print_Area</vt:lpstr>
      <vt:lpstr>'倉中書式(費)3'!Print_Area</vt:lpstr>
      <vt:lpstr>'倉中書式(費)3(機)'!Print_Area</vt:lpstr>
      <vt:lpstr>'内訳書（契約単位）'!Print_Area</vt:lpstr>
      <vt:lpstr>'内訳書（症例単位・負担軽減費・その他）'!Print_Area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徳増　裕宣</dc:creator>
  <cp:keywords/>
  <dc:description/>
  <cp:lastModifiedBy>木原　恵子</cp:lastModifiedBy>
  <cp:revision/>
  <cp:lastPrinted>2025-08-08T07:19:03Z</cp:lastPrinted>
  <dcterms:created xsi:type="dcterms:W3CDTF">2024-04-02T08:45:33Z</dcterms:created>
  <dcterms:modified xsi:type="dcterms:W3CDTF">2026-02-27T00:57:19Z</dcterms:modified>
  <cp:category/>
  <cp:contentStatus/>
</cp:coreProperties>
</file>